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0730" windowHeight="11160"/>
  </bookViews>
  <sheets>
    <sheet name="10,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394" i="1" l="1"/>
  <c r="E389" i="1"/>
  <c r="E394" i="1"/>
  <c r="F238" i="1" l="1"/>
  <c r="G238" i="1"/>
  <c r="H238" i="1"/>
  <c r="I238" i="1"/>
  <c r="J238" i="1"/>
  <c r="K238" i="1"/>
  <c r="L238" i="1"/>
  <c r="E238" i="1"/>
  <c r="F115" i="1"/>
  <c r="G115" i="1"/>
  <c r="H115" i="1"/>
  <c r="I115" i="1"/>
  <c r="J115" i="1"/>
  <c r="K115" i="1"/>
  <c r="L115" i="1"/>
  <c r="E115" i="1"/>
  <c r="F37" i="1"/>
  <c r="G37" i="1"/>
  <c r="H37" i="1"/>
  <c r="I37" i="1"/>
  <c r="J37" i="1"/>
  <c r="K37" i="1"/>
  <c r="L37" i="1"/>
  <c r="E37" i="1"/>
  <c r="F154" i="1" l="1"/>
  <c r="G154" i="1"/>
  <c r="H154" i="1"/>
  <c r="I154" i="1"/>
  <c r="J154" i="1"/>
  <c r="K154" i="1"/>
  <c r="L154" i="1"/>
  <c r="E154" i="1"/>
  <c r="L340" i="1" l="1"/>
  <c r="K340" i="1"/>
  <c r="F298" i="1"/>
  <c r="G298" i="1"/>
  <c r="H298" i="1"/>
  <c r="I298" i="1"/>
  <c r="J298" i="1"/>
  <c r="K298" i="1"/>
  <c r="L298" i="1"/>
  <c r="E298" i="1"/>
  <c r="F272" i="1"/>
  <c r="G272" i="1"/>
  <c r="H272" i="1"/>
  <c r="I272" i="1"/>
  <c r="J272" i="1"/>
  <c r="K272" i="1"/>
  <c r="L272" i="1"/>
  <c r="E272" i="1"/>
  <c r="F257" i="1"/>
  <c r="G257" i="1"/>
  <c r="H257" i="1"/>
  <c r="I257" i="1"/>
  <c r="J257" i="1"/>
  <c r="K257" i="1"/>
  <c r="L257" i="1"/>
  <c r="E257" i="1"/>
  <c r="F232" i="1"/>
  <c r="G232" i="1"/>
  <c r="H232" i="1"/>
  <c r="I232" i="1"/>
  <c r="J232" i="1"/>
  <c r="K232" i="1"/>
  <c r="L232" i="1"/>
  <c r="E232" i="1"/>
  <c r="F217" i="1"/>
  <c r="G217" i="1"/>
  <c r="H217" i="1"/>
  <c r="I217" i="1"/>
  <c r="J217" i="1"/>
  <c r="K217" i="1"/>
  <c r="L217" i="1"/>
  <c r="E217" i="1"/>
  <c r="F135" i="1"/>
  <c r="G135" i="1"/>
  <c r="H135" i="1"/>
  <c r="I135" i="1"/>
  <c r="J135" i="1"/>
  <c r="K135" i="1"/>
  <c r="L135" i="1"/>
  <c r="E135" i="1"/>
  <c r="G16" i="1" l="1"/>
  <c r="H16" i="1"/>
  <c r="I16" i="1"/>
  <c r="J16" i="1"/>
  <c r="K16" i="1"/>
  <c r="L16" i="1"/>
  <c r="F16" i="1"/>
  <c r="E16" i="1"/>
  <c r="G394" i="1" l="1"/>
  <c r="H394" i="1"/>
  <c r="I394" i="1"/>
  <c r="J394" i="1"/>
  <c r="K394" i="1"/>
  <c r="L394" i="1"/>
  <c r="F314" i="1"/>
  <c r="G314" i="1"/>
  <c r="H314" i="1"/>
  <c r="I314" i="1"/>
  <c r="J314" i="1"/>
  <c r="K314" i="1"/>
  <c r="L314" i="1"/>
  <c r="E314" i="1"/>
  <c r="F254" i="1"/>
  <c r="G254" i="1"/>
  <c r="H254" i="1"/>
  <c r="I254" i="1"/>
  <c r="J254" i="1"/>
  <c r="K254" i="1"/>
  <c r="L254" i="1"/>
  <c r="E254" i="1"/>
  <c r="L190" i="1" l="1"/>
  <c r="K190" i="1"/>
  <c r="J190" i="1"/>
  <c r="I190" i="1"/>
  <c r="H190" i="1"/>
  <c r="G190" i="1"/>
  <c r="F190" i="1"/>
  <c r="E190" i="1"/>
  <c r="L184" i="1"/>
  <c r="K184" i="1"/>
  <c r="J184" i="1"/>
  <c r="I184" i="1"/>
  <c r="H184" i="1"/>
  <c r="G184" i="1"/>
  <c r="F184" i="1"/>
  <c r="E184" i="1"/>
  <c r="L132" i="1"/>
  <c r="K132" i="1"/>
  <c r="J132" i="1"/>
  <c r="I132" i="1"/>
  <c r="H132" i="1"/>
  <c r="G132" i="1"/>
  <c r="F132" i="1"/>
  <c r="E132" i="1"/>
  <c r="L109" i="1"/>
  <c r="K109" i="1"/>
  <c r="J109" i="1"/>
  <c r="I109" i="1"/>
  <c r="H109" i="1"/>
  <c r="G109" i="1"/>
  <c r="F109" i="1"/>
  <c r="E109" i="1"/>
  <c r="L103" i="1"/>
  <c r="K103" i="1"/>
  <c r="J103" i="1"/>
  <c r="I103" i="1"/>
  <c r="H103" i="1"/>
  <c r="G103" i="1"/>
  <c r="E103" i="1"/>
  <c r="F103" i="1"/>
  <c r="L337" i="1" l="1"/>
  <c r="F389" i="1"/>
  <c r="G389" i="1"/>
  <c r="H389" i="1"/>
  <c r="I389" i="1"/>
  <c r="J389" i="1"/>
  <c r="K389" i="1"/>
  <c r="L389" i="1"/>
  <c r="F266" i="1"/>
  <c r="G266" i="1"/>
  <c r="H266" i="1"/>
  <c r="I266" i="1"/>
  <c r="J266" i="1"/>
  <c r="K266" i="1"/>
  <c r="L266" i="1"/>
  <c r="E266" i="1"/>
  <c r="F225" i="1"/>
  <c r="G225" i="1"/>
  <c r="H225" i="1"/>
  <c r="I225" i="1"/>
  <c r="J225" i="1"/>
  <c r="K225" i="1"/>
  <c r="L225" i="1"/>
  <c r="E225" i="1"/>
  <c r="F173" i="1"/>
  <c r="G173" i="1"/>
  <c r="H173" i="1"/>
  <c r="I173" i="1"/>
  <c r="J173" i="1"/>
  <c r="K173" i="1"/>
  <c r="L173" i="1"/>
  <c r="E173" i="1"/>
  <c r="F150" i="1"/>
  <c r="G150" i="1"/>
  <c r="H150" i="1"/>
  <c r="I150" i="1"/>
  <c r="J150" i="1"/>
  <c r="K150" i="1"/>
  <c r="L150" i="1"/>
  <c r="E150" i="1"/>
  <c r="F143" i="1"/>
  <c r="F155" i="1" s="1"/>
  <c r="G143" i="1"/>
  <c r="G155" i="1" s="1"/>
  <c r="H143" i="1"/>
  <c r="H155" i="1" s="1"/>
  <c r="I143" i="1"/>
  <c r="I155" i="1" s="1"/>
  <c r="J143" i="1"/>
  <c r="J155" i="1" s="1"/>
  <c r="K143" i="1"/>
  <c r="K155" i="1" s="1"/>
  <c r="L143" i="1"/>
  <c r="L155" i="1" s="1"/>
  <c r="E143" i="1"/>
  <c r="E155" i="1" s="1"/>
  <c r="L61" i="1"/>
  <c r="H61" i="1"/>
  <c r="H50" i="1"/>
  <c r="I50" i="1"/>
  <c r="J50" i="1"/>
  <c r="K50" i="1"/>
  <c r="L50" i="1"/>
  <c r="E50" i="1"/>
  <c r="F50" i="1"/>
  <c r="G50" i="1"/>
  <c r="F71" i="1" l="1"/>
  <c r="G71" i="1"/>
  <c r="H71" i="1"/>
  <c r="I71" i="1"/>
  <c r="J71" i="1"/>
  <c r="K71" i="1"/>
  <c r="L71" i="1"/>
  <c r="E71" i="1"/>
  <c r="F399" i="1" l="1"/>
  <c r="G399" i="1"/>
  <c r="H399" i="1"/>
  <c r="I399" i="1"/>
  <c r="J399" i="1"/>
  <c r="K399" i="1"/>
  <c r="L399" i="1"/>
  <c r="E399" i="1"/>
  <c r="F355" i="1"/>
  <c r="G355" i="1"/>
  <c r="H355" i="1"/>
  <c r="I355" i="1"/>
  <c r="J355" i="1"/>
  <c r="K355" i="1"/>
  <c r="L355" i="1"/>
  <c r="E355" i="1"/>
  <c r="F66" i="1" l="1"/>
  <c r="G66" i="1"/>
  <c r="H66" i="1"/>
  <c r="I66" i="1"/>
  <c r="J66" i="1"/>
  <c r="K66" i="1"/>
  <c r="L66" i="1"/>
  <c r="E66" i="1"/>
  <c r="F378" i="1" l="1"/>
  <c r="G378" i="1"/>
  <c r="H378" i="1"/>
  <c r="I378" i="1"/>
  <c r="J378" i="1"/>
  <c r="K378" i="1"/>
  <c r="L378" i="1"/>
  <c r="E378" i="1"/>
  <c r="F360" i="1"/>
  <c r="G360" i="1"/>
  <c r="H360" i="1"/>
  <c r="I360" i="1"/>
  <c r="J360" i="1"/>
  <c r="K360" i="1"/>
  <c r="L360" i="1"/>
  <c r="E360" i="1"/>
  <c r="F349" i="1"/>
  <c r="G349" i="1"/>
  <c r="H349" i="1"/>
  <c r="I349" i="1"/>
  <c r="J349" i="1"/>
  <c r="K349" i="1"/>
  <c r="L349" i="1"/>
  <c r="E349" i="1"/>
  <c r="F337" i="1"/>
  <c r="F361" i="1" s="1"/>
  <c r="G337" i="1"/>
  <c r="H337" i="1"/>
  <c r="I337" i="1"/>
  <c r="J337" i="1"/>
  <c r="K337" i="1"/>
  <c r="K361" i="1" s="1"/>
  <c r="L361" i="1"/>
  <c r="E337" i="1"/>
  <c r="E361" i="1" s="1"/>
  <c r="F318" i="1"/>
  <c r="G318" i="1"/>
  <c r="H318" i="1"/>
  <c r="I318" i="1"/>
  <c r="J318" i="1"/>
  <c r="K318" i="1"/>
  <c r="L318" i="1"/>
  <c r="E318" i="1"/>
  <c r="F308" i="1"/>
  <c r="G308" i="1"/>
  <c r="H308" i="1"/>
  <c r="I308" i="1"/>
  <c r="J308" i="1"/>
  <c r="K308" i="1"/>
  <c r="L308" i="1"/>
  <c r="E308" i="1"/>
  <c r="F295" i="1"/>
  <c r="G295" i="1"/>
  <c r="H295" i="1"/>
  <c r="I295" i="1"/>
  <c r="J295" i="1"/>
  <c r="K295" i="1"/>
  <c r="L295" i="1"/>
  <c r="E295" i="1"/>
  <c r="F276" i="1"/>
  <c r="G276" i="1"/>
  <c r="G277" i="1" s="1"/>
  <c r="H276" i="1"/>
  <c r="H277" i="1" s="1"/>
  <c r="I276" i="1"/>
  <c r="J276" i="1"/>
  <c r="J277" i="1" s="1"/>
  <c r="K276" i="1"/>
  <c r="L276" i="1"/>
  <c r="L277" i="1" s="1"/>
  <c r="E276" i="1"/>
  <c r="E277" i="1" s="1"/>
  <c r="F277" i="1"/>
  <c r="K277" i="1"/>
  <c r="F214" i="1"/>
  <c r="F239" i="1" s="1"/>
  <c r="G214" i="1"/>
  <c r="G239" i="1" s="1"/>
  <c r="H214" i="1"/>
  <c r="H239" i="1" s="1"/>
  <c r="I214" i="1"/>
  <c r="I239" i="1" s="1"/>
  <c r="J214" i="1"/>
  <c r="J239" i="1" s="1"/>
  <c r="K214" i="1"/>
  <c r="K239" i="1" s="1"/>
  <c r="L214" i="1"/>
  <c r="L239" i="1" s="1"/>
  <c r="E214" i="1"/>
  <c r="E239" i="1" s="1"/>
  <c r="F194" i="1"/>
  <c r="G194" i="1"/>
  <c r="H194" i="1"/>
  <c r="I194" i="1"/>
  <c r="J194" i="1"/>
  <c r="J195" i="1" s="1"/>
  <c r="K194" i="1"/>
  <c r="K195" i="1" s="1"/>
  <c r="L194" i="1"/>
  <c r="L195" i="1" s="1"/>
  <c r="E194" i="1"/>
  <c r="F195" i="1"/>
  <c r="G195" i="1"/>
  <c r="F90" i="1"/>
  <c r="G90" i="1"/>
  <c r="G116" i="1" s="1"/>
  <c r="H90" i="1"/>
  <c r="I90" i="1"/>
  <c r="J90" i="1"/>
  <c r="K90" i="1"/>
  <c r="L90" i="1"/>
  <c r="E90" i="1"/>
  <c r="E116" i="1" s="1"/>
  <c r="F61" i="1"/>
  <c r="G61" i="1"/>
  <c r="I61" i="1"/>
  <c r="J61" i="1"/>
  <c r="K61" i="1"/>
  <c r="E61" i="1"/>
  <c r="F32" i="1"/>
  <c r="G32" i="1"/>
  <c r="H32" i="1"/>
  <c r="I32" i="1"/>
  <c r="J32" i="1"/>
  <c r="K32" i="1"/>
  <c r="L32" i="1"/>
  <c r="E32" i="1"/>
  <c r="F24" i="1"/>
  <c r="G24" i="1"/>
  <c r="H24" i="1"/>
  <c r="I24" i="1"/>
  <c r="J24" i="1"/>
  <c r="K24" i="1"/>
  <c r="L24" i="1"/>
  <c r="E24" i="1"/>
  <c r="F13" i="1"/>
  <c r="G13" i="1"/>
  <c r="G38" i="1" s="1"/>
  <c r="H13" i="1"/>
  <c r="I13" i="1"/>
  <c r="J13" i="1"/>
  <c r="K13" i="1"/>
  <c r="K38" i="1" s="1"/>
  <c r="L13" i="1"/>
  <c r="E13" i="1"/>
  <c r="E38" i="1" s="1"/>
  <c r="I361" i="1" l="1"/>
  <c r="I362" i="1" s="1"/>
  <c r="I38" i="1"/>
  <c r="L38" i="1"/>
  <c r="J38" i="1"/>
  <c r="H38" i="1"/>
  <c r="F38" i="1"/>
  <c r="I116" i="1"/>
  <c r="I117" i="1" s="1"/>
  <c r="G361" i="1"/>
  <c r="G362" i="1" s="1"/>
  <c r="F116" i="1"/>
  <c r="G117" i="1"/>
  <c r="L319" i="1"/>
  <c r="J319" i="1"/>
  <c r="H319" i="1"/>
  <c r="F319" i="1"/>
  <c r="E319" i="1"/>
  <c r="K319" i="1"/>
  <c r="G319" i="1"/>
  <c r="H195" i="1"/>
  <c r="J72" i="1"/>
  <c r="H72" i="1"/>
  <c r="G72" i="1"/>
  <c r="F72" i="1"/>
  <c r="E400" i="1"/>
  <c r="K400" i="1"/>
  <c r="I400" i="1"/>
  <c r="L400" i="1"/>
  <c r="J400" i="1"/>
  <c r="F400" i="1"/>
  <c r="G400" i="1"/>
  <c r="H400" i="1"/>
  <c r="L116" i="1"/>
  <c r="K116" i="1"/>
  <c r="L72" i="1"/>
  <c r="K72" i="1"/>
  <c r="I277" i="1"/>
  <c r="I319" i="1"/>
  <c r="E72" i="1"/>
  <c r="I72" i="1"/>
  <c r="I156" i="1"/>
  <c r="E195" i="1"/>
  <c r="I195" i="1"/>
  <c r="J116" i="1"/>
  <c r="H116" i="1"/>
  <c r="J361" i="1"/>
  <c r="J362" i="1" s="1"/>
  <c r="H361" i="1"/>
  <c r="H362" i="1" s="1"/>
  <c r="I240" i="1"/>
  <c r="G240" i="1"/>
  <c r="H117" i="1" l="1"/>
  <c r="J117" i="1"/>
  <c r="G320" i="1"/>
  <c r="I401" i="1"/>
  <c r="I73" i="1"/>
  <c r="I320" i="1"/>
  <c r="G278" i="1"/>
  <c r="G401" i="1"/>
  <c r="I278" i="1"/>
  <c r="G196" i="1"/>
  <c r="I196" i="1"/>
  <c r="G156" i="1"/>
  <c r="G73" i="1"/>
  <c r="G39" i="1"/>
  <c r="I39" i="1"/>
  <c r="H401" i="1"/>
  <c r="J401" i="1"/>
  <c r="H320" i="1"/>
  <c r="J320" i="1"/>
  <c r="H278" i="1"/>
  <c r="J278" i="1"/>
  <c r="H240" i="1"/>
  <c r="J240" i="1"/>
  <c r="H196" i="1"/>
  <c r="J196" i="1"/>
  <c r="H156" i="1"/>
  <c r="J156" i="1"/>
  <c r="H73" i="1"/>
  <c r="J73" i="1"/>
  <c r="H39" i="1"/>
  <c r="J39" i="1"/>
</calcChain>
</file>

<file path=xl/sharedStrings.xml><?xml version="1.0" encoding="utf-8"?>
<sst xmlns="http://schemas.openxmlformats.org/spreadsheetml/2006/main" count="523" uniqueCount="157">
  <si>
    <t>НАИМЕНОВАНИЕ БЛЮД</t>
  </si>
  <si>
    <t>ВЫХОД</t>
  </si>
  <si>
    <t>БЕЛКИ</t>
  </si>
  <si>
    <t>ЖИРЫ</t>
  </si>
  <si>
    <t>УГЛЕВОДЫ</t>
  </si>
  <si>
    <t>ККАЛ</t>
  </si>
  <si>
    <t>ясли</t>
  </si>
  <si>
    <t>сад</t>
  </si>
  <si>
    <t>ЗАВТРАК</t>
  </si>
  <si>
    <t>Макароны с сыром</t>
  </si>
  <si>
    <t xml:space="preserve">Чай с молоком </t>
  </si>
  <si>
    <t>Кондитерское изделие</t>
  </si>
  <si>
    <t>ИТОГО:</t>
  </si>
  <si>
    <t>ОБЕД</t>
  </si>
  <si>
    <t xml:space="preserve">Биточки детские </t>
  </si>
  <si>
    <t>Пюре картофельное с морковью</t>
  </si>
  <si>
    <t>Хлеб ржаной (порциями)</t>
  </si>
  <si>
    <t>ПОЛДНИК</t>
  </si>
  <si>
    <t>Молоко кипяченое</t>
  </si>
  <si>
    <t>Бутерброд с повидлом</t>
  </si>
  <si>
    <t xml:space="preserve">Фрукты </t>
  </si>
  <si>
    <t>РЕКОМЕНДУЕМЫЙ ДОМАШНИЙ УЖИН</t>
  </si>
  <si>
    <t>Фрукты</t>
  </si>
  <si>
    <t>ВСЕГО ЗА ДЕНЬ:</t>
  </si>
  <si>
    <t>Соотношение Б:Ж:У</t>
  </si>
  <si>
    <t>Понедельник</t>
  </si>
  <si>
    <t>1-я неделя</t>
  </si>
  <si>
    <t>Яичная кашка</t>
  </si>
  <si>
    <t>Каша жидкая молочная "Геркулес"</t>
  </si>
  <si>
    <t>Кофейный напиток с молоком (из кофе ячменного)</t>
  </si>
  <si>
    <t>Хлеб пшеничный (порциями)</t>
  </si>
  <si>
    <t>Бутерброд с сыром</t>
  </si>
  <si>
    <t>200/4/15</t>
  </si>
  <si>
    <t>Компот из сухофруктов</t>
  </si>
  <si>
    <t>Рулет с луком и яйцом</t>
  </si>
  <si>
    <t>Чай с сахаром</t>
  </si>
  <si>
    <t>Вторник</t>
  </si>
  <si>
    <t>Каша жидкая молочная пшенная</t>
  </si>
  <si>
    <t>Какао с молоком</t>
  </si>
  <si>
    <t>Бутерброд с маслом</t>
  </si>
  <si>
    <t>200/15</t>
  </si>
  <si>
    <t>Капуста, тушенная (белокочанная свежая)</t>
  </si>
  <si>
    <t>Компот из свежих плодов</t>
  </si>
  <si>
    <t>Чай с молоком</t>
  </si>
  <si>
    <t>Омлет с мясом с маслом сливочным</t>
  </si>
  <si>
    <t>50/4</t>
  </si>
  <si>
    <t>Кабачки, запеченные под соусом (сметанным)</t>
  </si>
  <si>
    <t>Хлеб ржаной</t>
  </si>
  <si>
    <t>Среда</t>
  </si>
  <si>
    <t>Пюре картофельное</t>
  </si>
  <si>
    <t>Булочка "Витьба"</t>
  </si>
  <si>
    <t>Четверг</t>
  </si>
  <si>
    <t>Каша жидкая молочная манная</t>
  </si>
  <si>
    <t>Котлета "Здоровье"</t>
  </si>
  <si>
    <t>Компот из смеси сухофруктов</t>
  </si>
  <si>
    <t>Овощи, припущенные в молочном соусе</t>
  </si>
  <si>
    <t>Чай с лимоном</t>
  </si>
  <si>
    <t>150/5</t>
  </si>
  <si>
    <t>200/7</t>
  </si>
  <si>
    <t>Пудинг из тыквы и яблок с маслом сливочным</t>
  </si>
  <si>
    <t>100/2,5</t>
  </si>
  <si>
    <t>130/3,2</t>
  </si>
  <si>
    <t>Кисломолочный продукт</t>
  </si>
  <si>
    <t>Пятница</t>
  </si>
  <si>
    <t>Каша жидкая молочная рисовая</t>
  </si>
  <si>
    <t>Сыр порциями</t>
  </si>
  <si>
    <t>Биточки детские</t>
  </si>
  <si>
    <t>Кофейный напиток с молоком</t>
  </si>
  <si>
    <t xml:space="preserve">Пудинг из говядины </t>
  </si>
  <si>
    <t>Мясо отварное</t>
  </si>
  <si>
    <t>2-я неделя</t>
  </si>
  <si>
    <t>Каша из тыквы</t>
  </si>
  <si>
    <t>Биточки из птицы (паровые)</t>
  </si>
  <si>
    <t>Хлеб ржаной  (порциями)</t>
  </si>
  <si>
    <t>Капуста тушенная (белокочанная свежая)</t>
  </si>
  <si>
    <t>Блины со сметаной</t>
  </si>
  <si>
    <t>Ватрушка с повидлом</t>
  </si>
  <si>
    <t>Фрикадельки рыбные</t>
  </si>
  <si>
    <t>Запеканка из тыквы</t>
  </si>
  <si>
    <t>Оладьи из кабачков с маслом сливочным</t>
  </si>
  <si>
    <t>Кисель из свежих яблок</t>
  </si>
  <si>
    <t xml:space="preserve">Компот </t>
  </si>
  <si>
    <t>60/10</t>
  </si>
  <si>
    <t xml:space="preserve">             2-ой   ЗАВТРАК (01.06-31.08)</t>
  </si>
  <si>
    <t xml:space="preserve"> </t>
  </si>
  <si>
    <t>Примерный двухнедельные рацион на летне-осенний период для дошкольного учреждения с  10,5 - часовым режимом пребывания  детей</t>
  </si>
  <si>
    <t xml:space="preserve">Сок </t>
  </si>
  <si>
    <t>Сок</t>
  </si>
  <si>
    <t>Морковь, тушенная в сметанном соусе</t>
  </si>
  <si>
    <t xml:space="preserve">Какао с молоком </t>
  </si>
  <si>
    <t xml:space="preserve">Блины (с маслом сливочным) </t>
  </si>
  <si>
    <t>80/6</t>
  </si>
  <si>
    <t>Каша вязкая  молочая гречневая</t>
  </si>
  <si>
    <t>150/3</t>
  </si>
  <si>
    <t>Борщ с картофелем (со сметаной)</t>
  </si>
  <si>
    <t>90/15</t>
  </si>
  <si>
    <t>200/4</t>
  </si>
  <si>
    <t>Суп молочный с овсяными хлопьями</t>
  </si>
  <si>
    <t>Запеканка картофельная с мясом</t>
  </si>
  <si>
    <t>140/10</t>
  </si>
  <si>
    <t>Компот апельсиновый</t>
  </si>
  <si>
    <t>Котлеты рубленные из цыплят-бройлеров</t>
  </si>
  <si>
    <t>Кнели из птицы</t>
  </si>
  <si>
    <t>Вареники ленивые (с маслом сливочным)</t>
  </si>
  <si>
    <t>Хлеб пшеничный</t>
  </si>
  <si>
    <t>200/3</t>
  </si>
  <si>
    <t>Голубцы любительские с говядиной</t>
  </si>
  <si>
    <t>Омлет с сыром (с маслом сливочным)</t>
  </si>
  <si>
    <t>40/3</t>
  </si>
  <si>
    <t>60/4</t>
  </si>
  <si>
    <t>Суп какртофельный с говядиной</t>
  </si>
  <si>
    <t>Свекла тушенная</t>
  </si>
  <si>
    <t>Пудинг из творога</t>
  </si>
  <si>
    <t>Соус шоколадный</t>
  </si>
  <si>
    <t>Кисель из сока яблочного</t>
  </si>
  <si>
    <t xml:space="preserve">Колбаса отварная </t>
  </si>
  <si>
    <t>Сложный гарнир</t>
  </si>
  <si>
    <t>Макароны запеченые с яйцом</t>
  </si>
  <si>
    <t>Макароны запеченые с яйцом (с маслом сливочным)</t>
  </si>
  <si>
    <t>Котлеты  из цыплят-бройлеров"Оригинальные"</t>
  </si>
  <si>
    <t>Сырники,запеченые со сметаной</t>
  </si>
  <si>
    <t>Суп картофельный</t>
  </si>
  <si>
    <t>Суп картофельный с говядиной</t>
  </si>
  <si>
    <t>Кнели из говядины</t>
  </si>
  <si>
    <t>Омлет с картофелем (с маслом сливочном)</t>
  </si>
  <si>
    <t>100/6</t>
  </si>
  <si>
    <t>130/7</t>
  </si>
  <si>
    <t xml:space="preserve">Каша жидкая молочная рисовая </t>
  </si>
  <si>
    <t>Щи из свежей капусты с картофелем (со сметаной</t>
  </si>
  <si>
    <t xml:space="preserve">Тифтели из говядины </t>
  </si>
  <si>
    <t xml:space="preserve">Сложный гарнир </t>
  </si>
  <si>
    <t>Компот лимонный</t>
  </si>
  <si>
    <t>Овощи (порциями)</t>
  </si>
  <si>
    <t>Салат из свежих овощей</t>
  </si>
  <si>
    <t>Овощи свежие (порциями)</t>
  </si>
  <si>
    <t>Салат  из свежих овощей</t>
  </si>
  <si>
    <t xml:space="preserve">Кондитерское изделие </t>
  </si>
  <si>
    <t xml:space="preserve">       </t>
  </si>
  <si>
    <t>120/10</t>
  </si>
  <si>
    <t>150/15</t>
  </si>
  <si>
    <t>120/4</t>
  </si>
  <si>
    <t>130/4</t>
  </si>
  <si>
    <t>180/6</t>
  </si>
  <si>
    <t>Компот из плодов сушеных (изюма)</t>
  </si>
  <si>
    <t>140/3</t>
  </si>
  <si>
    <t>Суп картофельный с бобовыми с говядиной отварной</t>
  </si>
  <si>
    <t xml:space="preserve">Суп картофельный с бобовыми </t>
  </si>
  <si>
    <t>Компот из  плодов сушеных (изюма)</t>
  </si>
  <si>
    <t>Запеканка из творога (с мукой пшеничной) со сметаной</t>
  </si>
  <si>
    <t>Отвар из шиповника (с сахаром)</t>
  </si>
  <si>
    <t>Какао с молоком сгущенным</t>
  </si>
  <si>
    <t>Рассольник ленинградский (со сметаной)</t>
  </si>
  <si>
    <t xml:space="preserve">Тефтели рыбные </t>
  </si>
  <si>
    <t>Суп картофельный с бобовыми</t>
  </si>
  <si>
    <t xml:space="preserve">Суп картофельный с бобовыми (с говядиной)  </t>
  </si>
  <si>
    <t xml:space="preserve">Рыбник </t>
  </si>
  <si>
    <t>Борщ с картофелем (со сметаной и говядиной)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</si>
</sst>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1" xfId="0" applyFont="1" applyFill="1" applyBorder="1" applyAlignment="1">
      <alignment vertical="center" wrapText="1"/>
    </xf>
    <xf numFmtId="0" fontId="2" fillId="0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1" fontId="1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2" fontId="1" fillId="0" borderId="0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4" fillId="0" borderId="1" xfId="0" applyFont="1" applyFill="1" applyBorder="1" applyAlignment="1">
      <alignment horizontal="center"/>
    </xf>
    <xf numFmtId="0" fontId="0" fillId="0" borderId="0" xfId="0" applyFill="1" applyBorder="1"/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top" wrapText="1"/>
    </xf>
    <xf numFmtId="0" fontId="8" fillId="0" borderId="0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/>
    </xf>
    <xf numFmtId="0" fontId="7" fillId="0" borderId="0" xfId="0" applyFont="1" applyFill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417"/>
  <sheetViews>
    <sheetView tabSelected="1" zoomScale="86" zoomScaleNormal="86" workbookViewId="0">
      <selection activeCell="B409" sqref="B409"/>
    </sheetView>
  </sheetViews>
  <sheetFormatPr defaultRowHeight="15" x14ac:dyDescent="0.25"/>
  <cols>
    <col min="1" max="1" width="4.5703125" customWidth="1"/>
    <col min="2" max="2" width="45.28515625" customWidth="1"/>
    <col min="5" max="5" width="11" bestFit="1" customWidth="1"/>
  </cols>
  <sheetData>
    <row r="2" spans="2:12" x14ac:dyDescent="0.25">
      <c r="B2" s="32" t="s">
        <v>85</v>
      </c>
      <c r="C2" s="33"/>
      <c r="D2" s="33"/>
      <c r="E2" s="33"/>
      <c r="F2" s="33"/>
      <c r="G2" s="33"/>
      <c r="H2" s="33"/>
      <c r="I2" s="33"/>
      <c r="J2" s="33"/>
      <c r="K2" s="33"/>
      <c r="L2" s="33"/>
    </row>
    <row r="3" spans="2:12" ht="45.75" customHeight="1" x14ac:dyDescent="0.25"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</row>
    <row r="5" spans="2:12" ht="15.75" x14ac:dyDescent="0.25">
      <c r="B5" s="29" t="s">
        <v>25</v>
      </c>
      <c r="C5" s="29"/>
      <c r="D5" s="29"/>
      <c r="E5" s="29"/>
      <c r="F5" s="29"/>
      <c r="G5" s="29"/>
      <c r="H5" s="29"/>
      <c r="I5" s="29"/>
      <c r="J5" s="29"/>
      <c r="K5" s="29"/>
      <c r="L5" s="29"/>
    </row>
    <row r="6" spans="2:12" ht="15.75" x14ac:dyDescent="0.25">
      <c r="B6" s="28" t="s">
        <v>26</v>
      </c>
      <c r="C6" s="28"/>
      <c r="D6" s="28"/>
      <c r="E6" s="28"/>
      <c r="F6" s="28"/>
      <c r="G6" s="28"/>
      <c r="H6" s="28"/>
      <c r="I6" s="28"/>
      <c r="J6" s="28"/>
      <c r="K6" s="28"/>
      <c r="L6" s="28"/>
    </row>
    <row r="7" spans="2:12" x14ac:dyDescent="0.25">
      <c r="B7" s="30" t="s">
        <v>0</v>
      </c>
      <c r="C7" s="30" t="s">
        <v>1</v>
      </c>
      <c r="D7" s="30"/>
      <c r="E7" s="30" t="s">
        <v>2</v>
      </c>
      <c r="F7" s="30"/>
      <c r="G7" s="30" t="s">
        <v>3</v>
      </c>
      <c r="H7" s="30"/>
      <c r="I7" s="30" t="s">
        <v>4</v>
      </c>
      <c r="J7" s="30"/>
      <c r="K7" s="30" t="s">
        <v>5</v>
      </c>
      <c r="L7" s="30"/>
    </row>
    <row r="8" spans="2:12" x14ac:dyDescent="0.25">
      <c r="B8" s="30"/>
      <c r="C8" s="3" t="s">
        <v>6</v>
      </c>
      <c r="D8" s="3" t="s">
        <v>7</v>
      </c>
      <c r="E8" s="3" t="s">
        <v>6</v>
      </c>
      <c r="F8" s="3" t="s">
        <v>7</v>
      </c>
      <c r="G8" s="3" t="s">
        <v>6</v>
      </c>
      <c r="H8" s="3" t="s">
        <v>7</v>
      </c>
      <c r="I8" s="3" t="s">
        <v>6</v>
      </c>
      <c r="J8" s="3" t="s">
        <v>7</v>
      </c>
      <c r="K8" s="3" t="s">
        <v>6</v>
      </c>
      <c r="L8" s="3" t="s">
        <v>7</v>
      </c>
    </row>
    <row r="9" spans="2:12" x14ac:dyDescent="0.25">
      <c r="B9" s="3" t="s">
        <v>8</v>
      </c>
      <c r="C9" s="3"/>
      <c r="D9" s="3"/>
      <c r="E9" s="3"/>
      <c r="F9" s="3"/>
      <c r="G9" s="3"/>
      <c r="H9" s="3"/>
      <c r="I9" s="3"/>
      <c r="J9" s="3"/>
      <c r="K9" s="3"/>
      <c r="L9" s="3"/>
    </row>
    <row r="10" spans="2:12" x14ac:dyDescent="0.25">
      <c r="B10" s="4" t="s">
        <v>9</v>
      </c>
      <c r="C10" s="5">
        <v>130</v>
      </c>
      <c r="D10" s="5">
        <v>150</v>
      </c>
      <c r="E10" s="6">
        <v>6.77</v>
      </c>
      <c r="F10" s="5">
        <v>7.8</v>
      </c>
      <c r="G10" s="5">
        <v>7.88</v>
      </c>
      <c r="H10" s="5">
        <v>9.09</v>
      </c>
      <c r="I10" s="5">
        <v>24.07</v>
      </c>
      <c r="J10" s="5">
        <v>27.79</v>
      </c>
      <c r="K10" s="5">
        <v>197.74</v>
      </c>
      <c r="L10" s="5">
        <v>228.25</v>
      </c>
    </row>
    <row r="11" spans="2:12" x14ac:dyDescent="0.25">
      <c r="B11" s="4" t="s">
        <v>89</v>
      </c>
      <c r="C11" s="5">
        <v>130</v>
      </c>
      <c r="D11" s="5">
        <v>200</v>
      </c>
      <c r="E11" s="5">
        <v>2.44</v>
      </c>
      <c r="F11" s="5">
        <v>3.45</v>
      </c>
      <c r="G11" s="5">
        <v>1.77</v>
      </c>
      <c r="H11" s="5">
        <v>2.73</v>
      </c>
      <c r="I11" s="5">
        <v>14.43</v>
      </c>
      <c r="J11" s="5">
        <v>22.65</v>
      </c>
      <c r="K11" s="5">
        <v>85.03</v>
      </c>
      <c r="L11" s="5">
        <v>130.82</v>
      </c>
    </row>
    <row r="12" spans="2:12" x14ac:dyDescent="0.25">
      <c r="B12" s="4" t="s">
        <v>11</v>
      </c>
      <c r="C12" s="5">
        <v>20</v>
      </c>
      <c r="D12" s="5">
        <v>30</v>
      </c>
      <c r="E12" s="5">
        <v>1.5</v>
      </c>
      <c r="F12" s="5">
        <v>2.25</v>
      </c>
      <c r="G12" s="5">
        <v>2.36</v>
      </c>
      <c r="H12" s="5">
        <v>3.54</v>
      </c>
      <c r="I12" s="5">
        <v>14.98</v>
      </c>
      <c r="J12" s="5">
        <v>22.47</v>
      </c>
      <c r="K12" s="5">
        <v>83.42</v>
      </c>
      <c r="L12" s="5">
        <v>125.13</v>
      </c>
    </row>
    <row r="13" spans="2:12" x14ac:dyDescent="0.25">
      <c r="B13" s="7" t="s">
        <v>12</v>
      </c>
      <c r="C13" s="8">
        <v>0.22</v>
      </c>
      <c r="D13" s="8">
        <v>0.22</v>
      </c>
      <c r="E13" s="3">
        <f>E10+E11+E12</f>
        <v>10.709999999999999</v>
      </c>
      <c r="F13" s="3">
        <f t="shared" ref="F13:L13" si="0">F10+F11+F12</f>
        <v>13.5</v>
      </c>
      <c r="G13" s="3">
        <f t="shared" si="0"/>
        <v>12.01</v>
      </c>
      <c r="H13" s="3">
        <f t="shared" si="0"/>
        <v>15.36</v>
      </c>
      <c r="I13" s="3">
        <f t="shared" si="0"/>
        <v>53.480000000000004</v>
      </c>
      <c r="J13" s="3">
        <f t="shared" si="0"/>
        <v>72.91</v>
      </c>
      <c r="K13" s="3">
        <f t="shared" si="0"/>
        <v>366.19</v>
      </c>
      <c r="L13" s="3">
        <f t="shared" si="0"/>
        <v>484.2</v>
      </c>
    </row>
    <row r="14" spans="2:12" x14ac:dyDescent="0.25">
      <c r="B14" s="9" t="s">
        <v>83</v>
      </c>
      <c r="C14" s="8"/>
      <c r="D14" s="8"/>
      <c r="E14" s="3"/>
      <c r="F14" s="3"/>
      <c r="G14" s="3"/>
      <c r="H14" s="3"/>
      <c r="I14" s="3"/>
      <c r="J14" s="3"/>
      <c r="K14" s="3"/>
      <c r="L14" s="3"/>
    </row>
    <row r="15" spans="2:12" x14ac:dyDescent="0.25">
      <c r="B15" s="10" t="s">
        <v>87</v>
      </c>
      <c r="C15" s="11">
        <v>80</v>
      </c>
      <c r="D15" s="11">
        <v>100</v>
      </c>
      <c r="E15" s="3">
        <v>0.56000000000000005</v>
      </c>
      <c r="F15" s="3">
        <v>0.7</v>
      </c>
      <c r="G15" s="3">
        <v>0.08</v>
      </c>
      <c r="H15" s="3">
        <v>0.1</v>
      </c>
      <c r="I15" s="3">
        <v>10.56</v>
      </c>
      <c r="J15" s="3">
        <v>13.2</v>
      </c>
      <c r="K15" s="3">
        <v>48</v>
      </c>
      <c r="L15" s="3">
        <v>60</v>
      </c>
    </row>
    <row r="16" spans="2:12" x14ac:dyDescent="0.25">
      <c r="B16" s="7" t="s">
        <v>12</v>
      </c>
      <c r="C16" s="8">
        <v>0.02</v>
      </c>
      <c r="D16" s="8">
        <v>0.02</v>
      </c>
      <c r="E16" s="3">
        <f>E15</f>
        <v>0.56000000000000005</v>
      </c>
      <c r="F16" s="3">
        <f>F15</f>
        <v>0.7</v>
      </c>
      <c r="G16" s="3">
        <f t="shared" ref="G16:L16" si="1">G15</f>
        <v>0.08</v>
      </c>
      <c r="H16" s="3">
        <f t="shared" si="1"/>
        <v>0.1</v>
      </c>
      <c r="I16" s="3">
        <f t="shared" si="1"/>
        <v>10.56</v>
      </c>
      <c r="J16" s="3">
        <f t="shared" si="1"/>
        <v>13.2</v>
      </c>
      <c r="K16" s="3">
        <f t="shared" si="1"/>
        <v>48</v>
      </c>
      <c r="L16" s="3">
        <f t="shared" si="1"/>
        <v>60</v>
      </c>
    </row>
    <row r="17" spans="2:12" x14ac:dyDescent="0.25">
      <c r="B17" s="3" t="s">
        <v>13</v>
      </c>
      <c r="C17" s="4"/>
      <c r="D17" s="4"/>
      <c r="E17" s="4"/>
      <c r="F17" s="4"/>
      <c r="G17" s="4"/>
      <c r="H17" s="4"/>
      <c r="I17" s="4"/>
      <c r="J17" s="4"/>
      <c r="K17" s="4"/>
      <c r="L17" s="4"/>
    </row>
    <row r="18" spans="2:12" x14ac:dyDescent="0.25">
      <c r="B18" s="4" t="s">
        <v>132</v>
      </c>
      <c r="C18" s="5">
        <v>40</v>
      </c>
      <c r="D18" s="5">
        <v>50</v>
      </c>
      <c r="E18" s="5">
        <v>1.07</v>
      </c>
      <c r="F18" s="5">
        <v>1.34</v>
      </c>
      <c r="G18" s="5">
        <v>0.21</v>
      </c>
      <c r="H18" s="5">
        <v>0.28000000000000003</v>
      </c>
      <c r="I18" s="5">
        <v>3.6</v>
      </c>
      <c r="J18" s="5">
        <v>4.5</v>
      </c>
      <c r="K18" s="5">
        <v>20.88</v>
      </c>
      <c r="L18" s="5">
        <v>26.1</v>
      </c>
    </row>
    <row r="19" spans="2:12" x14ac:dyDescent="0.25">
      <c r="B19" s="1" t="s">
        <v>97</v>
      </c>
      <c r="C19" s="5">
        <v>150</v>
      </c>
      <c r="D19" s="5">
        <v>200</v>
      </c>
      <c r="E19" s="5">
        <v>4.0999999999999996</v>
      </c>
      <c r="F19" s="5">
        <v>5.45</v>
      </c>
      <c r="G19" s="5">
        <v>4.09</v>
      </c>
      <c r="H19" s="5">
        <v>5.45</v>
      </c>
      <c r="I19" s="5">
        <v>11.56</v>
      </c>
      <c r="J19" s="5">
        <v>15.4</v>
      </c>
      <c r="K19" s="5">
        <v>101.14</v>
      </c>
      <c r="L19" s="5">
        <v>134.86000000000001</v>
      </c>
    </row>
    <row r="20" spans="2:12" x14ac:dyDescent="0.25">
      <c r="B20" s="1" t="s">
        <v>14</v>
      </c>
      <c r="C20" s="12">
        <v>50</v>
      </c>
      <c r="D20" s="12">
        <v>70</v>
      </c>
      <c r="E20" s="12">
        <v>7.33</v>
      </c>
      <c r="F20" s="12">
        <v>10.25</v>
      </c>
      <c r="G20" s="12">
        <v>9.77</v>
      </c>
      <c r="H20" s="12">
        <v>13.49</v>
      </c>
      <c r="I20" s="12">
        <v>2.87</v>
      </c>
      <c r="J20" s="12">
        <v>4</v>
      </c>
      <c r="K20" s="12">
        <v>140.24</v>
      </c>
      <c r="L20" s="12">
        <v>197.71</v>
      </c>
    </row>
    <row r="21" spans="2:12" x14ac:dyDescent="0.25">
      <c r="B21" s="1" t="s">
        <v>15</v>
      </c>
      <c r="C21" s="12">
        <v>100</v>
      </c>
      <c r="D21" s="12">
        <v>130</v>
      </c>
      <c r="E21" s="12">
        <v>1.84</v>
      </c>
      <c r="F21" s="12">
        <v>2.41</v>
      </c>
      <c r="G21" s="12">
        <v>1.83</v>
      </c>
      <c r="H21" s="12">
        <v>2.37</v>
      </c>
      <c r="I21" s="12">
        <v>11.55</v>
      </c>
      <c r="J21" s="12">
        <v>15.01</v>
      </c>
      <c r="K21" s="12">
        <v>74.05</v>
      </c>
      <c r="L21" s="12">
        <v>96.25</v>
      </c>
    </row>
    <row r="22" spans="2:12" x14ac:dyDescent="0.25">
      <c r="B22" s="13" t="s">
        <v>80</v>
      </c>
      <c r="C22" s="12">
        <v>150</v>
      </c>
      <c r="D22" s="12">
        <v>200</v>
      </c>
      <c r="E22" s="12">
        <v>0.09</v>
      </c>
      <c r="F22" s="12">
        <v>0.12</v>
      </c>
      <c r="G22" s="12">
        <v>0.08</v>
      </c>
      <c r="H22" s="12">
        <v>0.11</v>
      </c>
      <c r="I22" s="12">
        <v>19.670000000000002</v>
      </c>
      <c r="J22" s="12">
        <v>26.24</v>
      </c>
      <c r="K22" s="12">
        <v>80.290000000000006</v>
      </c>
      <c r="L22" s="12">
        <v>107.05</v>
      </c>
    </row>
    <row r="23" spans="2:12" x14ac:dyDescent="0.25">
      <c r="B23" s="4" t="s">
        <v>16</v>
      </c>
      <c r="C23" s="5">
        <v>40</v>
      </c>
      <c r="D23" s="5">
        <v>60</v>
      </c>
      <c r="E23" s="5">
        <v>2.64</v>
      </c>
      <c r="F23" s="5">
        <v>3.96</v>
      </c>
      <c r="G23" s="5">
        <v>0.48</v>
      </c>
      <c r="H23" s="5">
        <v>0.72</v>
      </c>
      <c r="I23" s="5">
        <v>13.36</v>
      </c>
      <c r="J23" s="5">
        <v>20.04</v>
      </c>
      <c r="K23" s="5">
        <v>69.599999999999994</v>
      </c>
      <c r="L23" s="5">
        <v>104.4</v>
      </c>
    </row>
    <row r="24" spans="2:12" x14ac:dyDescent="0.25">
      <c r="B24" s="7" t="s">
        <v>12</v>
      </c>
      <c r="C24" s="8">
        <v>0.36</v>
      </c>
      <c r="D24" s="8">
        <v>0.35</v>
      </c>
      <c r="E24" s="3">
        <f>E18+E19+E20+E21+E22+E23</f>
        <v>17.07</v>
      </c>
      <c r="F24" s="3">
        <f t="shared" ref="F24:L24" si="2">F18+F19+F20+F21+F22+F23</f>
        <v>23.53</v>
      </c>
      <c r="G24" s="3">
        <f t="shared" si="2"/>
        <v>16.46</v>
      </c>
      <c r="H24" s="3">
        <f t="shared" si="2"/>
        <v>22.419999999999998</v>
      </c>
      <c r="I24" s="3">
        <f t="shared" si="2"/>
        <v>62.61</v>
      </c>
      <c r="J24" s="3">
        <f t="shared" si="2"/>
        <v>85.19</v>
      </c>
      <c r="K24" s="3">
        <f t="shared" si="2"/>
        <v>486.20000000000005</v>
      </c>
      <c r="L24" s="3">
        <f t="shared" si="2"/>
        <v>666.37</v>
      </c>
    </row>
    <row r="25" spans="2:12" x14ac:dyDescent="0.25">
      <c r="B25" s="3" t="s">
        <v>17</v>
      </c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2:12" ht="18" customHeight="1" x14ac:dyDescent="0.25">
      <c r="B26" s="1" t="s">
        <v>132</v>
      </c>
      <c r="C26" s="5">
        <v>40</v>
      </c>
      <c r="D26" s="5">
        <v>40</v>
      </c>
      <c r="E26" s="5">
        <v>0.28000000000000003</v>
      </c>
      <c r="F26" s="5">
        <v>0.28000000000000003</v>
      </c>
      <c r="G26" s="5">
        <v>0.04</v>
      </c>
      <c r="H26" s="5">
        <v>0.04</v>
      </c>
      <c r="I26" s="5">
        <v>1.56</v>
      </c>
      <c r="J26" s="5">
        <v>1.56</v>
      </c>
      <c r="K26" s="5">
        <v>7.63</v>
      </c>
      <c r="L26" s="5">
        <v>7.63</v>
      </c>
    </row>
    <row r="27" spans="2:12" x14ac:dyDescent="0.25">
      <c r="B27" s="4" t="s">
        <v>98</v>
      </c>
      <c r="C27" s="5">
        <v>100</v>
      </c>
      <c r="D27" s="5">
        <v>150</v>
      </c>
      <c r="E27" s="5">
        <v>8.1999999999999993</v>
      </c>
      <c r="F27" s="5">
        <v>12.31</v>
      </c>
      <c r="G27" s="5">
        <v>9.66</v>
      </c>
      <c r="H27" s="5">
        <v>14.37</v>
      </c>
      <c r="I27" s="5">
        <v>17.75</v>
      </c>
      <c r="J27" s="5">
        <v>26.61</v>
      </c>
      <c r="K27" s="5">
        <v>190.96</v>
      </c>
      <c r="L27" s="5">
        <v>285.61</v>
      </c>
    </row>
    <row r="28" spans="2:12" x14ac:dyDescent="0.25">
      <c r="B28" s="4" t="s">
        <v>43</v>
      </c>
      <c r="C28" s="5"/>
      <c r="D28" s="5">
        <v>200</v>
      </c>
      <c r="E28" s="5"/>
      <c r="F28" s="5">
        <v>1.49</v>
      </c>
      <c r="G28" s="5"/>
      <c r="H28" s="5">
        <v>2.35</v>
      </c>
      <c r="I28" s="5"/>
      <c r="J28" s="5">
        <v>14.57</v>
      </c>
      <c r="K28" s="5"/>
      <c r="L28" s="5">
        <v>98.67</v>
      </c>
    </row>
    <row r="29" spans="2:12" x14ac:dyDescent="0.25">
      <c r="B29" s="4" t="s">
        <v>35</v>
      </c>
      <c r="C29" s="5" t="s">
        <v>99</v>
      </c>
      <c r="D29" s="5"/>
      <c r="E29" s="5">
        <v>0.04</v>
      </c>
      <c r="F29" s="5"/>
      <c r="G29" s="5">
        <v>0.01</v>
      </c>
      <c r="H29" s="5"/>
      <c r="I29" s="5">
        <v>8.99</v>
      </c>
      <c r="J29" s="5"/>
      <c r="K29" s="5">
        <v>36.159999999999997</v>
      </c>
      <c r="L29" s="5"/>
    </row>
    <row r="30" spans="2:12" x14ac:dyDescent="0.25">
      <c r="B30" s="4" t="s">
        <v>22</v>
      </c>
      <c r="C30" s="5">
        <v>100</v>
      </c>
      <c r="D30" s="5">
        <v>140</v>
      </c>
      <c r="E30" s="5">
        <v>0.4</v>
      </c>
      <c r="F30" s="5">
        <v>0.56000000000000005</v>
      </c>
      <c r="G30" s="5">
        <v>0.4</v>
      </c>
      <c r="H30" s="5">
        <v>0.56000000000000005</v>
      </c>
      <c r="I30" s="5">
        <v>9.8000000000000007</v>
      </c>
      <c r="J30" s="5">
        <v>13.72</v>
      </c>
      <c r="K30" s="5">
        <v>47</v>
      </c>
      <c r="L30" s="5">
        <v>65.8</v>
      </c>
    </row>
    <row r="31" spans="2:12" x14ac:dyDescent="0.25">
      <c r="B31" s="4" t="s">
        <v>30</v>
      </c>
      <c r="C31" s="5">
        <v>20</v>
      </c>
      <c r="D31" s="5">
        <v>40</v>
      </c>
      <c r="E31" s="5">
        <v>2.08</v>
      </c>
      <c r="F31" s="5">
        <v>4.16</v>
      </c>
      <c r="G31" s="5">
        <v>0.68</v>
      </c>
      <c r="H31" s="5">
        <v>1.36</v>
      </c>
      <c r="I31" s="5">
        <v>9.9</v>
      </c>
      <c r="J31" s="5">
        <v>19.8</v>
      </c>
      <c r="K31" s="5">
        <v>54</v>
      </c>
      <c r="L31" s="5">
        <v>108</v>
      </c>
    </row>
    <row r="32" spans="2:12" x14ac:dyDescent="0.25">
      <c r="B32" s="7" t="s">
        <v>12</v>
      </c>
      <c r="C32" s="8">
        <v>0.26</v>
      </c>
      <c r="D32" s="8">
        <v>0.23</v>
      </c>
      <c r="E32" s="3">
        <f>E26+E27+E28+E31</f>
        <v>10.559999999999999</v>
      </c>
      <c r="F32" s="3">
        <f t="shared" ref="F32:L32" si="3">F26+F27+F28+F31</f>
        <v>18.240000000000002</v>
      </c>
      <c r="G32" s="3">
        <f t="shared" si="3"/>
        <v>10.379999999999999</v>
      </c>
      <c r="H32" s="3">
        <f t="shared" si="3"/>
        <v>18.119999999999997</v>
      </c>
      <c r="I32" s="3">
        <f t="shared" si="3"/>
        <v>29.21</v>
      </c>
      <c r="J32" s="3">
        <f t="shared" si="3"/>
        <v>62.539999999999992</v>
      </c>
      <c r="K32" s="3">
        <f t="shared" si="3"/>
        <v>252.59</v>
      </c>
      <c r="L32" s="3">
        <f t="shared" si="3"/>
        <v>499.91</v>
      </c>
    </row>
    <row r="33" spans="2:12" x14ac:dyDescent="0.25">
      <c r="B33" s="3" t="s">
        <v>21</v>
      </c>
      <c r="C33" s="5"/>
      <c r="D33" s="5"/>
      <c r="E33" s="5"/>
      <c r="F33" s="5"/>
      <c r="G33" s="5"/>
      <c r="H33" s="5"/>
      <c r="I33" s="5"/>
      <c r="J33" s="5"/>
      <c r="K33" s="5"/>
      <c r="L33" s="5"/>
    </row>
    <row r="34" spans="2:12" x14ac:dyDescent="0.25">
      <c r="B34" s="4" t="s">
        <v>55</v>
      </c>
      <c r="C34" s="14">
        <v>90</v>
      </c>
      <c r="D34" s="14">
        <v>100</v>
      </c>
      <c r="E34" s="14">
        <v>1.95</v>
      </c>
      <c r="F34" s="14">
        <v>1.64</v>
      </c>
      <c r="G34" s="14">
        <v>3.64</v>
      </c>
      <c r="H34" s="14">
        <v>2.94</v>
      </c>
      <c r="I34" s="14">
        <v>6.58</v>
      </c>
      <c r="J34" s="14">
        <v>4.63</v>
      </c>
      <c r="K34" s="14">
        <v>71.09</v>
      </c>
      <c r="L34" s="14">
        <v>49.97</v>
      </c>
    </row>
    <row r="35" spans="2:12" x14ac:dyDescent="0.25">
      <c r="B35" s="4" t="s">
        <v>30</v>
      </c>
      <c r="C35" s="5">
        <v>20</v>
      </c>
      <c r="D35" s="5">
        <v>20</v>
      </c>
      <c r="E35" s="5">
        <v>2.08</v>
      </c>
      <c r="F35" s="5">
        <v>2.08</v>
      </c>
      <c r="G35" s="5">
        <v>0.68</v>
      </c>
      <c r="H35" s="5">
        <v>0.68</v>
      </c>
      <c r="I35" s="5">
        <v>9.9</v>
      </c>
      <c r="J35" s="5">
        <v>9.9</v>
      </c>
      <c r="K35" s="5">
        <v>54</v>
      </c>
      <c r="L35" s="5">
        <v>54</v>
      </c>
    </row>
    <row r="36" spans="2:12" x14ac:dyDescent="0.25">
      <c r="B36" s="1" t="s">
        <v>149</v>
      </c>
      <c r="C36" s="5">
        <v>150</v>
      </c>
      <c r="D36" s="5">
        <v>200</v>
      </c>
      <c r="E36" s="5">
        <v>0.45</v>
      </c>
      <c r="F36" s="5">
        <v>0.61</v>
      </c>
      <c r="G36" s="5">
        <v>0</v>
      </c>
      <c r="H36" s="5">
        <v>0</v>
      </c>
      <c r="I36" s="5">
        <v>16.38</v>
      </c>
      <c r="J36" s="5">
        <v>21.83</v>
      </c>
      <c r="K36" s="5">
        <v>66.02</v>
      </c>
      <c r="L36" s="5">
        <v>88.02</v>
      </c>
    </row>
    <row r="37" spans="2:12" x14ac:dyDescent="0.25">
      <c r="B37" s="7" t="s">
        <v>12</v>
      </c>
      <c r="C37" s="8">
        <v>0.14000000000000001</v>
      </c>
      <c r="D37" s="8">
        <v>0.18</v>
      </c>
      <c r="E37" s="3">
        <f>E34+E35+E36</f>
        <v>4.4800000000000004</v>
      </c>
      <c r="F37" s="3">
        <f t="shared" ref="F37:L37" si="4">F34+F35+F36</f>
        <v>4.33</v>
      </c>
      <c r="G37" s="3">
        <f t="shared" si="4"/>
        <v>4.32</v>
      </c>
      <c r="H37" s="3">
        <f t="shared" si="4"/>
        <v>3.62</v>
      </c>
      <c r="I37" s="3">
        <f t="shared" si="4"/>
        <v>32.86</v>
      </c>
      <c r="J37" s="3">
        <f t="shared" si="4"/>
        <v>36.36</v>
      </c>
      <c r="K37" s="3">
        <f t="shared" si="4"/>
        <v>191.11</v>
      </c>
      <c r="L37" s="3">
        <f t="shared" si="4"/>
        <v>191.99</v>
      </c>
    </row>
    <row r="38" spans="2:12" x14ac:dyDescent="0.25">
      <c r="B38" s="7" t="s">
        <v>23</v>
      </c>
      <c r="C38" s="8">
        <v>1</v>
      </c>
      <c r="D38" s="8">
        <v>1</v>
      </c>
      <c r="E38" s="3">
        <f t="shared" ref="E38:L38" si="5">E13+E16+E24+E32+E37</f>
        <v>43.379999999999995</v>
      </c>
      <c r="F38" s="3">
        <f t="shared" si="5"/>
        <v>60.300000000000004</v>
      </c>
      <c r="G38" s="3">
        <f t="shared" si="5"/>
        <v>43.25</v>
      </c>
      <c r="H38" s="3">
        <f t="shared" si="5"/>
        <v>59.61999999999999</v>
      </c>
      <c r="I38" s="3">
        <f t="shared" si="5"/>
        <v>188.72000000000003</v>
      </c>
      <c r="J38" s="3">
        <f t="shared" si="5"/>
        <v>270.2</v>
      </c>
      <c r="K38" s="3">
        <f t="shared" si="5"/>
        <v>1344.0900000000001</v>
      </c>
      <c r="L38" s="3">
        <f t="shared" si="5"/>
        <v>1902.4700000000003</v>
      </c>
    </row>
    <row r="39" spans="2:12" x14ac:dyDescent="0.25">
      <c r="B39" s="7" t="s">
        <v>24</v>
      </c>
      <c r="C39" s="4"/>
      <c r="D39" s="4"/>
      <c r="E39" s="3">
        <v>1</v>
      </c>
      <c r="F39" s="3">
        <v>1</v>
      </c>
      <c r="G39" s="15">
        <f>G38/E38</f>
        <v>0.99700322729368385</v>
      </c>
      <c r="H39" s="15">
        <f>H38/F38</f>
        <v>0.98872305140961836</v>
      </c>
      <c r="I39" s="15">
        <f>I38/E38</f>
        <v>4.3503918856615966</v>
      </c>
      <c r="J39" s="15">
        <f>J38/F38</f>
        <v>4.4809286898839131</v>
      </c>
      <c r="K39" s="3"/>
      <c r="L39" s="3"/>
    </row>
    <row r="40" spans="2:12" ht="16.5" customHeight="1" x14ac:dyDescent="0.25">
      <c r="B40" s="16"/>
      <c r="C40" s="17"/>
      <c r="D40" s="17"/>
      <c r="E40" s="18"/>
      <c r="F40" s="18"/>
      <c r="G40" s="19"/>
      <c r="H40" s="19"/>
      <c r="I40" s="19"/>
      <c r="J40" s="19"/>
      <c r="K40" s="18"/>
      <c r="L40" s="18"/>
    </row>
    <row r="41" spans="2:12" ht="16.5" customHeight="1" x14ac:dyDescent="0.25">
      <c r="B41" s="16"/>
      <c r="C41" s="17"/>
      <c r="D41" s="17"/>
      <c r="E41" s="27" t="s">
        <v>36</v>
      </c>
      <c r="F41" s="19"/>
      <c r="G41" s="19"/>
      <c r="H41" s="19"/>
      <c r="I41" s="19"/>
      <c r="J41" s="18"/>
      <c r="K41" s="18"/>
    </row>
    <row r="42" spans="2:12" ht="15.75" x14ac:dyDescent="0.25">
      <c r="B42" s="31" t="s">
        <v>26</v>
      </c>
      <c r="C42" s="31"/>
      <c r="D42" s="31"/>
      <c r="E42" s="31"/>
      <c r="F42" s="31"/>
      <c r="G42" s="31"/>
      <c r="H42" s="31"/>
      <c r="I42" s="31"/>
      <c r="J42" s="31"/>
      <c r="K42" s="31"/>
      <c r="L42" s="31"/>
    </row>
    <row r="43" spans="2:12" x14ac:dyDescent="0.25">
      <c r="B43" s="30" t="s">
        <v>0</v>
      </c>
      <c r="C43" s="30" t="s">
        <v>1</v>
      </c>
      <c r="D43" s="30"/>
      <c r="E43" s="30" t="s">
        <v>2</v>
      </c>
      <c r="F43" s="30"/>
      <c r="G43" s="30" t="s">
        <v>3</v>
      </c>
      <c r="H43" s="30"/>
      <c r="I43" s="30" t="s">
        <v>4</v>
      </c>
      <c r="J43" s="30"/>
      <c r="K43" s="30" t="s">
        <v>5</v>
      </c>
      <c r="L43" s="30"/>
    </row>
    <row r="44" spans="2:12" x14ac:dyDescent="0.25">
      <c r="B44" s="30"/>
      <c r="C44" s="3" t="s">
        <v>6</v>
      </c>
      <c r="D44" s="3" t="s">
        <v>7</v>
      </c>
      <c r="E44" s="3" t="s">
        <v>6</v>
      </c>
      <c r="F44" s="3" t="s">
        <v>7</v>
      </c>
      <c r="G44" s="3" t="s">
        <v>6</v>
      </c>
      <c r="H44" s="3" t="s">
        <v>7</v>
      </c>
      <c r="I44" s="3" t="s">
        <v>6</v>
      </c>
      <c r="J44" s="3" t="s">
        <v>7</v>
      </c>
      <c r="K44" s="3" t="s">
        <v>6</v>
      </c>
      <c r="L44" s="3" t="s">
        <v>7</v>
      </c>
    </row>
    <row r="45" spans="2:12" x14ac:dyDescent="0.25">
      <c r="B45" s="3" t="s">
        <v>8</v>
      </c>
      <c r="C45" s="4"/>
      <c r="D45" s="4"/>
      <c r="E45" s="4"/>
      <c r="F45" s="4"/>
      <c r="G45" s="4"/>
      <c r="H45" s="4"/>
      <c r="I45" s="4"/>
      <c r="J45" s="4"/>
      <c r="K45" s="4"/>
      <c r="L45" s="4"/>
    </row>
    <row r="46" spans="2:12" x14ac:dyDescent="0.25">
      <c r="B46" s="4" t="s">
        <v>27</v>
      </c>
      <c r="C46" s="5">
        <v>40</v>
      </c>
      <c r="D46" s="5">
        <v>60</v>
      </c>
      <c r="E46" s="5">
        <v>3.84</v>
      </c>
      <c r="F46" s="5">
        <v>5.75</v>
      </c>
      <c r="G46" s="5">
        <v>4.4800000000000004</v>
      </c>
      <c r="H46" s="5">
        <v>6.75</v>
      </c>
      <c r="I46" s="5">
        <v>0.88</v>
      </c>
      <c r="J46" s="5">
        <v>1.32</v>
      </c>
      <c r="K46" s="5">
        <v>60.3</v>
      </c>
      <c r="L46" s="5">
        <v>90.73</v>
      </c>
    </row>
    <row r="47" spans="2:12" x14ac:dyDescent="0.25">
      <c r="B47" s="4" t="s">
        <v>28</v>
      </c>
      <c r="C47" s="5">
        <v>100</v>
      </c>
      <c r="D47" s="5">
        <v>130</v>
      </c>
      <c r="E47" s="5">
        <v>3.4</v>
      </c>
      <c r="F47" s="5">
        <v>4.4000000000000004</v>
      </c>
      <c r="G47" s="5">
        <v>3.93</v>
      </c>
      <c r="H47" s="5">
        <v>5.07</v>
      </c>
      <c r="I47" s="5">
        <v>13.43</v>
      </c>
      <c r="J47" s="5">
        <v>17.399999999999999</v>
      </c>
      <c r="K47" s="5">
        <v>103.95</v>
      </c>
      <c r="L47" s="5">
        <v>134.61000000000001</v>
      </c>
    </row>
    <row r="48" spans="2:12" x14ac:dyDescent="0.25">
      <c r="B48" s="4" t="s">
        <v>29</v>
      </c>
      <c r="C48" s="5">
        <v>150</v>
      </c>
      <c r="D48" s="5">
        <v>200</v>
      </c>
      <c r="E48" s="5">
        <v>2.35</v>
      </c>
      <c r="F48" s="5">
        <v>3.13</v>
      </c>
      <c r="G48" s="5">
        <v>1.73</v>
      </c>
      <c r="H48" s="5">
        <v>2.31</v>
      </c>
      <c r="I48" s="5">
        <v>15.34</v>
      </c>
      <c r="J48" s="5">
        <v>20.46</v>
      </c>
      <c r="K48" s="5">
        <v>87.54</v>
      </c>
      <c r="L48" s="5">
        <v>116.73</v>
      </c>
    </row>
    <row r="49" spans="2:12" x14ac:dyDescent="0.25">
      <c r="B49" s="4" t="s">
        <v>39</v>
      </c>
      <c r="C49" s="5">
        <v>25</v>
      </c>
      <c r="D49" s="5">
        <v>35</v>
      </c>
      <c r="E49" s="5">
        <v>2.2599999999999998</v>
      </c>
      <c r="F49" s="5">
        <v>3.16</v>
      </c>
      <c r="G49" s="5">
        <v>3.32</v>
      </c>
      <c r="H49" s="5">
        <v>4.6500000000000004</v>
      </c>
      <c r="I49" s="5">
        <v>10.66</v>
      </c>
      <c r="J49" s="5">
        <v>14.95</v>
      </c>
      <c r="K49" s="5">
        <v>81.459999999999994</v>
      </c>
      <c r="L49" s="5">
        <v>114.05</v>
      </c>
    </row>
    <row r="50" spans="2:12" x14ac:dyDescent="0.25">
      <c r="B50" s="7" t="s">
        <v>12</v>
      </c>
      <c r="C50" s="8">
        <v>0.23</v>
      </c>
      <c r="D50" s="8">
        <v>0.24</v>
      </c>
      <c r="E50" s="3">
        <f>E46+E47+E48+E49</f>
        <v>11.85</v>
      </c>
      <c r="F50" s="3">
        <f>F46+F47+F48+F49</f>
        <v>16.440000000000001</v>
      </c>
      <c r="G50" s="3">
        <f>G46+G47+G48+G49</f>
        <v>13.46</v>
      </c>
      <c r="H50" s="3">
        <f>H46+H47+H48+H49</f>
        <v>18.78</v>
      </c>
      <c r="I50" s="3">
        <f t="shared" ref="I50:L50" si="6">I46+I47+I48+I49</f>
        <v>40.31</v>
      </c>
      <c r="J50" s="3">
        <f t="shared" si="6"/>
        <v>54.129999999999995</v>
      </c>
      <c r="K50" s="3">
        <f t="shared" si="6"/>
        <v>333.25</v>
      </c>
      <c r="L50" s="3">
        <f t="shared" si="6"/>
        <v>456.12000000000006</v>
      </c>
    </row>
    <row r="51" spans="2:12" x14ac:dyDescent="0.25">
      <c r="B51" s="9" t="s">
        <v>83</v>
      </c>
      <c r="C51" s="8"/>
      <c r="D51" s="8"/>
      <c r="E51" s="3"/>
      <c r="F51" s="3"/>
      <c r="G51" s="3"/>
      <c r="H51" s="3"/>
      <c r="I51" s="3"/>
      <c r="J51" s="3"/>
      <c r="K51" s="3"/>
      <c r="L51" s="3"/>
    </row>
    <row r="52" spans="2:12" x14ac:dyDescent="0.25">
      <c r="B52" s="10" t="s">
        <v>20</v>
      </c>
      <c r="C52" s="11">
        <v>100</v>
      </c>
      <c r="D52" s="11">
        <v>140</v>
      </c>
      <c r="E52" s="3">
        <v>0.4</v>
      </c>
      <c r="F52" s="3">
        <v>0.56000000000000005</v>
      </c>
      <c r="G52" s="3">
        <v>0.4</v>
      </c>
      <c r="H52" s="3">
        <v>0.56000000000000005</v>
      </c>
      <c r="I52" s="3">
        <v>9.8000000000000007</v>
      </c>
      <c r="J52" s="3">
        <v>13.72</v>
      </c>
      <c r="K52" s="3">
        <v>47</v>
      </c>
      <c r="L52" s="3">
        <v>65.8</v>
      </c>
    </row>
    <row r="53" spans="2:12" x14ac:dyDescent="0.25">
      <c r="B53" s="7" t="s">
        <v>12</v>
      </c>
      <c r="C53" s="8">
        <v>0.02</v>
      </c>
      <c r="D53" s="8">
        <v>0.02</v>
      </c>
      <c r="E53" s="3">
        <v>0.4</v>
      </c>
      <c r="F53" s="3">
        <v>0.56000000000000005</v>
      </c>
      <c r="G53" s="3">
        <v>0.4</v>
      </c>
      <c r="H53" s="3">
        <v>0.56000000000000005</v>
      </c>
      <c r="I53" s="3">
        <v>9.8000000000000007</v>
      </c>
      <c r="J53" s="3">
        <v>13.72</v>
      </c>
      <c r="K53" s="3">
        <v>47</v>
      </c>
      <c r="L53" s="3">
        <v>65.8</v>
      </c>
    </row>
    <row r="54" spans="2:12" x14ac:dyDescent="0.25">
      <c r="B54" s="3" t="s">
        <v>13</v>
      </c>
      <c r="C54" s="4"/>
      <c r="D54" s="4"/>
      <c r="E54" s="4"/>
      <c r="F54" s="4"/>
      <c r="G54" s="4"/>
      <c r="H54" s="4"/>
      <c r="I54" s="4"/>
      <c r="J54" s="4"/>
      <c r="K54" s="4"/>
      <c r="L54" s="4"/>
    </row>
    <row r="55" spans="2:12" x14ac:dyDescent="0.25">
      <c r="B55" s="13" t="s">
        <v>133</v>
      </c>
      <c r="C55" s="12">
        <v>40</v>
      </c>
      <c r="D55" s="12">
        <v>50</v>
      </c>
      <c r="E55" s="12">
        <v>0.38</v>
      </c>
      <c r="F55" s="12">
        <v>0.5</v>
      </c>
      <c r="G55" s="12">
        <v>4.0599999999999996</v>
      </c>
      <c r="H55" s="12">
        <v>4.08</v>
      </c>
      <c r="I55" s="12">
        <v>1.42</v>
      </c>
      <c r="J55" s="12">
        <v>1.92</v>
      </c>
      <c r="K55" s="12">
        <v>44.24</v>
      </c>
      <c r="L55" s="12">
        <v>47.09</v>
      </c>
    </row>
    <row r="56" spans="2:12" x14ac:dyDescent="0.25">
      <c r="B56" s="4" t="s">
        <v>151</v>
      </c>
      <c r="C56" s="5" t="s">
        <v>93</v>
      </c>
      <c r="D56" s="5" t="s">
        <v>96</v>
      </c>
      <c r="E56" s="5">
        <v>1.3</v>
      </c>
      <c r="F56" s="5">
        <v>1.73</v>
      </c>
      <c r="G56" s="5">
        <v>3.03</v>
      </c>
      <c r="H56" s="5">
        <v>4.0199999999999996</v>
      </c>
      <c r="I56" s="5">
        <v>9.3800000000000008</v>
      </c>
      <c r="J56" s="5">
        <v>12</v>
      </c>
      <c r="K56" s="5">
        <v>73.459999999999994</v>
      </c>
      <c r="L56" s="5">
        <v>93.82</v>
      </c>
    </row>
    <row r="57" spans="2:12" x14ac:dyDescent="0.25">
      <c r="B57" s="1" t="s">
        <v>152</v>
      </c>
      <c r="C57" s="12">
        <v>80</v>
      </c>
      <c r="D57" s="12">
        <v>80</v>
      </c>
      <c r="E57" s="12">
        <v>6.76</v>
      </c>
      <c r="F57" s="12">
        <v>6.55</v>
      </c>
      <c r="G57" s="12">
        <v>6.72</v>
      </c>
      <c r="H57" s="12">
        <v>6.77</v>
      </c>
      <c r="I57" s="12">
        <v>8.0500000000000007</v>
      </c>
      <c r="J57" s="12">
        <v>7.85</v>
      </c>
      <c r="K57" s="12">
        <v>120.72</v>
      </c>
      <c r="L57" s="12">
        <v>119.42</v>
      </c>
    </row>
    <row r="58" spans="2:12" x14ac:dyDescent="0.25">
      <c r="B58" s="1" t="s">
        <v>49</v>
      </c>
      <c r="C58" s="5">
        <v>100</v>
      </c>
      <c r="D58" s="5">
        <v>150</v>
      </c>
      <c r="E58" s="5">
        <v>1.93</v>
      </c>
      <c r="F58" s="5">
        <v>2.91</v>
      </c>
      <c r="G58" s="5">
        <v>2.74</v>
      </c>
      <c r="H58" s="5">
        <v>4.1500000000000004</v>
      </c>
      <c r="I58" s="5">
        <v>13.2</v>
      </c>
      <c r="J58" s="5">
        <v>19.829999999999998</v>
      </c>
      <c r="K58" s="5">
        <v>86.03</v>
      </c>
      <c r="L58" s="5">
        <v>129.63</v>
      </c>
    </row>
    <row r="59" spans="2:12" x14ac:dyDescent="0.25">
      <c r="B59" s="1" t="s">
        <v>33</v>
      </c>
      <c r="C59" s="5">
        <v>130</v>
      </c>
      <c r="D59" s="5">
        <v>180</v>
      </c>
      <c r="E59" s="5">
        <v>0.4</v>
      </c>
      <c r="F59" s="5">
        <v>0.56000000000000005</v>
      </c>
      <c r="G59" s="5">
        <v>0</v>
      </c>
      <c r="H59" s="5">
        <v>0</v>
      </c>
      <c r="I59" s="5">
        <v>16.13</v>
      </c>
      <c r="J59" s="5">
        <v>22.33</v>
      </c>
      <c r="K59" s="5">
        <v>66.72</v>
      </c>
      <c r="L59" s="5">
        <v>92.37</v>
      </c>
    </row>
    <row r="60" spans="2:12" x14ac:dyDescent="0.25">
      <c r="B60" s="4" t="s">
        <v>16</v>
      </c>
      <c r="C60" s="5">
        <v>40</v>
      </c>
      <c r="D60" s="5">
        <v>60</v>
      </c>
      <c r="E60" s="5">
        <v>2.64</v>
      </c>
      <c r="F60" s="5">
        <v>3.96</v>
      </c>
      <c r="G60" s="5">
        <v>0.48</v>
      </c>
      <c r="H60" s="5">
        <v>0.72</v>
      </c>
      <c r="I60" s="5">
        <v>13.36</v>
      </c>
      <c r="J60" s="5">
        <v>20.04</v>
      </c>
      <c r="K60" s="5">
        <v>69.599999999999994</v>
      </c>
      <c r="L60" s="5">
        <v>104.4</v>
      </c>
    </row>
    <row r="61" spans="2:12" x14ac:dyDescent="0.25">
      <c r="B61" s="7" t="s">
        <v>12</v>
      </c>
      <c r="C61" s="8">
        <v>0.33</v>
      </c>
      <c r="D61" s="8">
        <v>0.33</v>
      </c>
      <c r="E61" s="3">
        <f>E55+E56+E57+E58+E59+E60</f>
        <v>13.41</v>
      </c>
      <c r="F61" s="3">
        <f t="shared" ref="F61:K61" si="7">F55+F56+F57+F58+F59+F60</f>
        <v>16.21</v>
      </c>
      <c r="G61" s="3">
        <f t="shared" si="7"/>
        <v>17.029999999999998</v>
      </c>
      <c r="H61" s="3">
        <f>H55+H56+H57+H58+H59+H60</f>
        <v>19.739999999999998</v>
      </c>
      <c r="I61" s="3">
        <f t="shared" si="7"/>
        <v>61.539999999999992</v>
      </c>
      <c r="J61" s="3">
        <f t="shared" si="7"/>
        <v>83.97</v>
      </c>
      <c r="K61" s="3">
        <f t="shared" si="7"/>
        <v>460.77</v>
      </c>
      <c r="L61" s="3">
        <f>L55+L56+L57+L58+L59+L60</f>
        <v>586.73</v>
      </c>
    </row>
    <row r="62" spans="2:12" x14ac:dyDescent="0.25">
      <c r="B62" s="3" t="s">
        <v>17</v>
      </c>
      <c r="C62" s="5"/>
      <c r="D62" s="5"/>
      <c r="E62" s="5"/>
      <c r="F62" s="5"/>
      <c r="G62" s="5"/>
      <c r="H62" s="5"/>
      <c r="I62" s="5"/>
      <c r="J62" s="5"/>
      <c r="K62" s="5"/>
      <c r="L62" s="5"/>
    </row>
    <row r="63" spans="2:12" x14ac:dyDescent="0.25">
      <c r="B63" s="1" t="s">
        <v>90</v>
      </c>
      <c r="C63" s="5" t="s">
        <v>91</v>
      </c>
      <c r="D63" s="5" t="s">
        <v>95</v>
      </c>
      <c r="E63" s="5">
        <v>6.59</v>
      </c>
      <c r="F63" s="5">
        <v>7.49</v>
      </c>
      <c r="G63" s="5">
        <v>9.2899999999999991</v>
      </c>
      <c r="H63" s="5">
        <v>15.76</v>
      </c>
      <c r="I63" s="5">
        <v>29.2</v>
      </c>
      <c r="J63" s="5">
        <v>32.950000000000003</v>
      </c>
      <c r="K63" s="5">
        <v>221.32</v>
      </c>
      <c r="L63" s="5">
        <v>298.48</v>
      </c>
    </row>
    <row r="64" spans="2:12" x14ac:dyDescent="0.25">
      <c r="B64" s="13" t="s">
        <v>86</v>
      </c>
      <c r="C64" s="20">
        <v>150</v>
      </c>
      <c r="D64" s="20">
        <v>200</v>
      </c>
      <c r="E64" s="20">
        <v>1.05</v>
      </c>
      <c r="F64" s="20">
        <v>1.4</v>
      </c>
      <c r="G64" s="20">
        <v>0.15</v>
      </c>
      <c r="H64" s="20">
        <v>0.2</v>
      </c>
      <c r="I64" s="20">
        <v>19.8</v>
      </c>
      <c r="J64" s="20">
        <v>26.4</v>
      </c>
      <c r="K64" s="20">
        <v>90</v>
      </c>
      <c r="L64" s="20">
        <v>120</v>
      </c>
    </row>
    <row r="65" spans="2:12" x14ac:dyDescent="0.25">
      <c r="B65" s="4" t="s">
        <v>11</v>
      </c>
      <c r="C65" s="5">
        <v>15</v>
      </c>
      <c r="D65" s="5">
        <v>20</v>
      </c>
      <c r="E65" s="5">
        <v>1.1299999999999999</v>
      </c>
      <c r="F65" s="5">
        <v>1.5</v>
      </c>
      <c r="G65" s="5">
        <v>1.77</v>
      </c>
      <c r="H65" s="5">
        <v>2.36</v>
      </c>
      <c r="I65" s="5">
        <v>11.24</v>
      </c>
      <c r="J65" s="5">
        <v>14.98</v>
      </c>
      <c r="K65" s="5">
        <v>60.57</v>
      </c>
      <c r="L65" s="5">
        <v>83.42</v>
      </c>
    </row>
    <row r="66" spans="2:12" x14ac:dyDescent="0.25">
      <c r="B66" s="7" t="s">
        <v>12</v>
      </c>
      <c r="C66" s="8">
        <v>0.27</v>
      </c>
      <c r="D66" s="8">
        <v>0.28000000000000003</v>
      </c>
      <c r="E66" s="3">
        <f>E63+E64+E65</f>
        <v>8.77</v>
      </c>
      <c r="F66" s="3">
        <f t="shared" ref="F66:L66" si="8">F63+F64+F65</f>
        <v>10.39</v>
      </c>
      <c r="G66" s="3">
        <f t="shared" si="8"/>
        <v>11.209999999999999</v>
      </c>
      <c r="H66" s="3">
        <f t="shared" si="8"/>
        <v>18.32</v>
      </c>
      <c r="I66" s="3">
        <f t="shared" si="8"/>
        <v>60.24</v>
      </c>
      <c r="J66" s="3">
        <f t="shared" si="8"/>
        <v>74.33</v>
      </c>
      <c r="K66" s="3">
        <f t="shared" si="8"/>
        <v>371.89</v>
      </c>
      <c r="L66" s="3">
        <f t="shared" si="8"/>
        <v>501.90000000000003</v>
      </c>
    </row>
    <row r="67" spans="2:12" x14ac:dyDescent="0.25">
      <c r="B67" s="3" t="s">
        <v>21</v>
      </c>
      <c r="C67" s="3"/>
      <c r="D67" s="3"/>
      <c r="E67" s="3"/>
      <c r="F67" s="3"/>
      <c r="G67" s="3"/>
      <c r="H67" s="3"/>
      <c r="I67" s="3"/>
      <c r="J67" s="3"/>
      <c r="K67" s="3"/>
      <c r="L67" s="3"/>
    </row>
    <row r="68" spans="2:12" x14ac:dyDescent="0.25">
      <c r="B68" s="4" t="s">
        <v>34</v>
      </c>
      <c r="C68" s="5">
        <v>40</v>
      </c>
      <c r="D68" s="5">
        <v>55</v>
      </c>
      <c r="E68" s="5">
        <v>4.7699999999999996</v>
      </c>
      <c r="F68" s="5">
        <v>6.56</v>
      </c>
      <c r="G68" s="5">
        <v>3.49</v>
      </c>
      <c r="H68" s="5">
        <v>4.79</v>
      </c>
      <c r="I68" s="5">
        <v>20.6</v>
      </c>
      <c r="J68" s="5">
        <v>28.32</v>
      </c>
      <c r="K68" s="5">
        <v>81.59</v>
      </c>
      <c r="L68" s="5">
        <v>96.59</v>
      </c>
    </row>
    <row r="69" spans="2:12" x14ac:dyDescent="0.25">
      <c r="B69" s="4" t="s">
        <v>88</v>
      </c>
      <c r="C69" s="12">
        <v>80</v>
      </c>
      <c r="D69" s="12">
        <v>90</v>
      </c>
      <c r="E69" s="12">
        <v>1.91</v>
      </c>
      <c r="F69" s="12">
        <v>2.0099999999999998</v>
      </c>
      <c r="G69" s="12">
        <v>6.67</v>
      </c>
      <c r="H69" s="12">
        <v>8.6300000000000008</v>
      </c>
      <c r="I69" s="12">
        <v>5.2</v>
      </c>
      <c r="J69" s="12">
        <v>5.85</v>
      </c>
      <c r="K69" s="12">
        <v>126.32</v>
      </c>
      <c r="L69" s="12">
        <v>145.86000000000001</v>
      </c>
    </row>
    <row r="70" spans="2:12" x14ac:dyDescent="0.25">
      <c r="B70" s="4" t="s">
        <v>56</v>
      </c>
      <c r="C70" s="5" t="s">
        <v>57</v>
      </c>
      <c r="D70" s="5" t="s">
        <v>142</v>
      </c>
      <c r="E70" s="5">
        <v>0.08</v>
      </c>
      <c r="F70" s="5">
        <v>0.11</v>
      </c>
      <c r="G70" s="5">
        <v>0.01</v>
      </c>
      <c r="H70" s="5">
        <v>0.02</v>
      </c>
      <c r="I70" s="5">
        <v>9.58</v>
      </c>
      <c r="J70" s="5">
        <v>14.85</v>
      </c>
      <c r="K70" s="5">
        <v>39.49</v>
      </c>
      <c r="L70" s="5">
        <v>81</v>
      </c>
    </row>
    <row r="71" spans="2:12" x14ac:dyDescent="0.25">
      <c r="B71" s="7" t="s">
        <v>12</v>
      </c>
      <c r="C71" s="8">
        <v>0.15</v>
      </c>
      <c r="D71" s="8">
        <v>0.13</v>
      </c>
      <c r="E71" s="3">
        <f>E68+E69+E70</f>
        <v>6.76</v>
      </c>
      <c r="F71" s="3">
        <f t="shared" ref="F71:L71" si="9">F68+F69+F70</f>
        <v>8.68</v>
      </c>
      <c r="G71" s="3">
        <f t="shared" si="9"/>
        <v>10.17</v>
      </c>
      <c r="H71" s="3">
        <f t="shared" si="9"/>
        <v>13.440000000000001</v>
      </c>
      <c r="I71" s="3">
        <f t="shared" si="9"/>
        <v>35.380000000000003</v>
      </c>
      <c r="J71" s="3">
        <f t="shared" si="9"/>
        <v>49.02</v>
      </c>
      <c r="K71" s="3">
        <f t="shared" si="9"/>
        <v>247.4</v>
      </c>
      <c r="L71" s="3">
        <f t="shared" si="9"/>
        <v>323.45000000000005</v>
      </c>
    </row>
    <row r="72" spans="2:12" x14ac:dyDescent="0.25">
      <c r="B72" s="7" t="s">
        <v>23</v>
      </c>
      <c r="C72" s="8">
        <v>1</v>
      </c>
      <c r="D72" s="8">
        <v>1</v>
      </c>
      <c r="E72" s="3">
        <f t="shared" ref="E72:L72" si="10">E50+E53+E61+E66+E71</f>
        <v>41.19</v>
      </c>
      <c r="F72" s="3">
        <f t="shared" si="10"/>
        <v>52.28</v>
      </c>
      <c r="G72" s="3">
        <f t="shared" si="10"/>
        <v>52.27</v>
      </c>
      <c r="H72" s="3">
        <f t="shared" si="10"/>
        <v>70.84</v>
      </c>
      <c r="I72" s="3">
        <f t="shared" si="10"/>
        <v>207.26999999999998</v>
      </c>
      <c r="J72" s="3">
        <f t="shared" si="10"/>
        <v>275.16999999999996</v>
      </c>
      <c r="K72" s="3">
        <f t="shared" si="10"/>
        <v>1460.31</v>
      </c>
      <c r="L72" s="3">
        <f t="shared" si="10"/>
        <v>1934.0000000000002</v>
      </c>
    </row>
    <row r="73" spans="2:12" x14ac:dyDescent="0.25">
      <c r="B73" s="7" t="s">
        <v>24</v>
      </c>
      <c r="C73" s="7"/>
      <c r="D73" s="7"/>
      <c r="E73" s="3">
        <v>1</v>
      </c>
      <c r="F73" s="3">
        <v>1</v>
      </c>
      <c r="G73" s="15">
        <f>G72/E72</f>
        <v>1.2689973294488954</v>
      </c>
      <c r="H73" s="15">
        <f>H72/F72</f>
        <v>1.3550114766641164</v>
      </c>
      <c r="I73" s="15">
        <f>I72/E72</f>
        <v>5.0320466132556447</v>
      </c>
      <c r="J73" s="15">
        <f>J72/F72</f>
        <v>5.2633894414690126</v>
      </c>
      <c r="K73" s="3"/>
      <c r="L73" s="3"/>
    </row>
    <row r="74" spans="2:12" x14ac:dyDescent="0.25">
      <c r="B74" s="21"/>
      <c r="C74" s="21"/>
      <c r="D74" s="21"/>
      <c r="E74" s="21"/>
      <c r="F74" s="21"/>
      <c r="G74" s="21"/>
      <c r="H74" s="21"/>
      <c r="I74" s="21"/>
      <c r="J74" s="21"/>
      <c r="K74" s="21"/>
      <c r="L74" s="21"/>
    </row>
    <row r="75" spans="2:12" x14ac:dyDescent="0.25">
      <c r="B75" s="21"/>
      <c r="C75" s="21"/>
      <c r="D75" s="21"/>
      <c r="E75" s="21"/>
      <c r="F75" s="21"/>
      <c r="G75" s="21"/>
      <c r="H75" s="21"/>
      <c r="I75" s="21"/>
      <c r="J75" s="21"/>
      <c r="K75" s="21"/>
      <c r="L75" s="21"/>
    </row>
    <row r="76" spans="2:12" x14ac:dyDescent="0.25">
      <c r="B76" s="21"/>
      <c r="C76" s="21"/>
      <c r="D76" s="21"/>
      <c r="E76" s="21"/>
      <c r="F76" s="21"/>
      <c r="G76" s="21"/>
      <c r="H76" s="21"/>
      <c r="I76" s="21"/>
      <c r="J76" s="21"/>
      <c r="K76" s="21"/>
      <c r="L76" s="21"/>
    </row>
    <row r="77" spans="2:12" x14ac:dyDescent="0.25">
      <c r="B77" s="21"/>
      <c r="C77" s="21"/>
      <c r="D77" s="21"/>
      <c r="E77" s="21"/>
      <c r="F77" s="21"/>
      <c r="G77" s="21"/>
      <c r="H77" s="21"/>
      <c r="I77" s="21"/>
      <c r="J77" s="21"/>
      <c r="K77" s="21"/>
      <c r="L77" s="21"/>
    </row>
    <row r="78" spans="2:12" x14ac:dyDescent="0.25">
      <c r="B78" s="21"/>
      <c r="C78" s="21"/>
      <c r="D78" s="21"/>
      <c r="E78" s="21"/>
      <c r="F78" s="21"/>
      <c r="G78" s="21"/>
      <c r="H78" s="21"/>
      <c r="I78" s="21"/>
      <c r="J78" s="21"/>
      <c r="K78" s="21"/>
      <c r="L78" s="21"/>
    </row>
    <row r="79" spans="2:12" x14ac:dyDescent="0.25">
      <c r="B79" s="21"/>
      <c r="C79" s="21"/>
      <c r="D79" s="21"/>
      <c r="E79" s="21"/>
      <c r="F79" s="21"/>
      <c r="G79" s="21"/>
      <c r="H79" s="21"/>
      <c r="I79" s="21"/>
      <c r="J79" s="21"/>
      <c r="K79" s="21"/>
      <c r="L79" s="21"/>
    </row>
    <row r="80" spans="2:12" x14ac:dyDescent="0.25">
      <c r="B80" s="21"/>
      <c r="C80" s="21"/>
      <c r="D80" s="21"/>
      <c r="E80" s="21"/>
      <c r="F80" s="21"/>
      <c r="G80" s="21"/>
      <c r="H80" s="21"/>
      <c r="I80" s="21"/>
      <c r="J80" s="21"/>
      <c r="K80" s="21"/>
      <c r="L80" s="21"/>
    </row>
    <row r="81" spans="2:12" x14ac:dyDescent="0.25">
      <c r="B81" s="21"/>
      <c r="C81" s="21"/>
      <c r="D81" s="21"/>
      <c r="E81" s="21"/>
      <c r="F81" s="21"/>
      <c r="G81" s="21"/>
      <c r="H81" s="21"/>
      <c r="I81" s="21"/>
      <c r="J81" s="21"/>
      <c r="K81" s="21"/>
      <c r="L81" s="21"/>
    </row>
    <row r="82" spans="2:12" ht="15.75" x14ac:dyDescent="0.25">
      <c r="B82" s="29" t="s">
        <v>48</v>
      </c>
      <c r="C82" s="29"/>
      <c r="D82" s="29"/>
      <c r="E82" s="29"/>
      <c r="F82" s="29"/>
      <c r="G82" s="29"/>
      <c r="H82" s="29"/>
      <c r="I82" s="29"/>
      <c r="J82" s="29"/>
      <c r="K82" s="29"/>
      <c r="L82" s="29"/>
    </row>
    <row r="83" spans="2:12" ht="15.75" x14ac:dyDescent="0.25">
      <c r="B83" s="31" t="s">
        <v>26</v>
      </c>
      <c r="C83" s="31"/>
      <c r="D83" s="31"/>
      <c r="E83" s="31"/>
      <c r="F83" s="31"/>
      <c r="G83" s="31"/>
      <c r="H83" s="31"/>
      <c r="I83" s="31"/>
      <c r="J83" s="31"/>
      <c r="K83" s="31"/>
      <c r="L83" s="31"/>
    </row>
    <row r="84" spans="2:12" x14ac:dyDescent="0.25">
      <c r="B84" s="30" t="s">
        <v>0</v>
      </c>
      <c r="C84" s="30" t="s">
        <v>1</v>
      </c>
      <c r="D84" s="30"/>
      <c r="E84" s="30" t="s">
        <v>2</v>
      </c>
      <c r="F84" s="30"/>
      <c r="G84" s="30" t="s">
        <v>3</v>
      </c>
      <c r="H84" s="30"/>
      <c r="I84" s="30" t="s">
        <v>4</v>
      </c>
      <c r="J84" s="30"/>
      <c r="K84" s="30" t="s">
        <v>5</v>
      </c>
      <c r="L84" s="30"/>
    </row>
    <row r="85" spans="2:12" x14ac:dyDescent="0.25">
      <c r="B85" s="30"/>
      <c r="C85" s="3" t="s">
        <v>6</v>
      </c>
      <c r="D85" s="3" t="s">
        <v>7</v>
      </c>
      <c r="E85" s="3" t="s">
        <v>6</v>
      </c>
      <c r="F85" s="3" t="s">
        <v>7</v>
      </c>
      <c r="G85" s="3" t="s">
        <v>6</v>
      </c>
      <c r="H85" s="3" t="s">
        <v>7</v>
      </c>
      <c r="I85" s="3" t="s">
        <v>6</v>
      </c>
      <c r="J85" s="3" t="s">
        <v>7</v>
      </c>
      <c r="K85" s="3" t="s">
        <v>6</v>
      </c>
      <c r="L85" s="3" t="s">
        <v>7</v>
      </c>
    </row>
    <row r="86" spans="2:12" x14ac:dyDescent="0.25">
      <c r="B86" s="3" t="s">
        <v>8</v>
      </c>
      <c r="C86" s="4"/>
      <c r="D86" s="4"/>
      <c r="E86" s="4"/>
      <c r="F86" s="4"/>
      <c r="G86" s="4"/>
      <c r="H86" s="4"/>
      <c r="I86" s="4"/>
      <c r="J86" s="4"/>
      <c r="K86" s="4"/>
      <c r="L86" s="4"/>
    </row>
    <row r="87" spans="2:12" x14ac:dyDescent="0.25">
      <c r="B87" s="4" t="s">
        <v>37</v>
      </c>
      <c r="C87" s="5">
        <v>140</v>
      </c>
      <c r="D87" s="5">
        <v>150</v>
      </c>
      <c r="E87" s="5">
        <v>5.1100000000000003</v>
      </c>
      <c r="F87" s="5">
        <v>5.07</v>
      </c>
      <c r="G87" s="5">
        <v>5.04</v>
      </c>
      <c r="H87" s="5">
        <v>5.37</v>
      </c>
      <c r="I87" s="5">
        <v>23.14</v>
      </c>
      <c r="J87" s="5">
        <v>24.72</v>
      </c>
      <c r="K87" s="5">
        <v>160.22999999999999</v>
      </c>
      <c r="L87" s="5">
        <v>171.12</v>
      </c>
    </row>
    <row r="88" spans="2:12" x14ac:dyDescent="0.25">
      <c r="B88" s="4" t="s">
        <v>38</v>
      </c>
      <c r="C88" s="5">
        <v>130</v>
      </c>
      <c r="D88" s="5">
        <v>200</v>
      </c>
      <c r="E88" s="5">
        <v>2.2400000000000002</v>
      </c>
      <c r="F88" s="5">
        <v>3.25</v>
      </c>
      <c r="G88" s="5">
        <v>1.77</v>
      </c>
      <c r="H88" s="5">
        <v>2.73</v>
      </c>
      <c r="I88" s="5">
        <v>15.73</v>
      </c>
      <c r="J88" s="5">
        <v>22.65</v>
      </c>
      <c r="K88" s="5">
        <v>85.03</v>
      </c>
      <c r="L88" s="5">
        <v>130.82</v>
      </c>
    </row>
    <row r="89" spans="2:12" x14ac:dyDescent="0.25">
      <c r="B89" s="4" t="s">
        <v>19</v>
      </c>
      <c r="C89" s="5">
        <v>25</v>
      </c>
      <c r="D89" s="5">
        <v>35</v>
      </c>
      <c r="E89" s="5">
        <v>1.61</v>
      </c>
      <c r="F89" s="5">
        <v>2.25</v>
      </c>
      <c r="G89" s="5">
        <v>2.3199999999999998</v>
      </c>
      <c r="H89" s="5">
        <v>3.25</v>
      </c>
      <c r="I89" s="5">
        <v>13.34</v>
      </c>
      <c r="J89" s="5">
        <v>17.28</v>
      </c>
      <c r="K89" s="5">
        <v>75.78</v>
      </c>
      <c r="L89" s="5">
        <v>106.09</v>
      </c>
    </row>
    <row r="90" spans="2:12" x14ac:dyDescent="0.25">
      <c r="B90" s="7" t="s">
        <v>12</v>
      </c>
      <c r="C90" s="8">
        <v>0.19</v>
      </c>
      <c r="D90" s="8">
        <v>0.19</v>
      </c>
      <c r="E90" s="3">
        <f>E87+E88+E89</f>
        <v>8.9600000000000009</v>
      </c>
      <c r="F90" s="3">
        <f t="shared" ref="F90:L90" si="11">F87+F88+F89</f>
        <v>10.57</v>
      </c>
      <c r="G90" s="3">
        <f t="shared" si="11"/>
        <v>9.1300000000000008</v>
      </c>
      <c r="H90" s="3">
        <f t="shared" si="11"/>
        <v>11.35</v>
      </c>
      <c r="I90" s="3">
        <f t="shared" si="11"/>
        <v>52.210000000000008</v>
      </c>
      <c r="J90" s="3">
        <f t="shared" si="11"/>
        <v>64.650000000000006</v>
      </c>
      <c r="K90" s="3">
        <f t="shared" si="11"/>
        <v>321.03999999999996</v>
      </c>
      <c r="L90" s="3">
        <f t="shared" si="11"/>
        <v>408.03</v>
      </c>
    </row>
    <row r="91" spans="2:12" x14ac:dyDescent="0.25">
      <c r="B91" s="9" t="s">
        <v>83</v>
      </c>
      <c r="C91" s="8"/>
      <c r="D91" s="8"/>
      <c r="E91" s="3"/>
      <c r="F91" s="3"/>
      <c r="G91" s="3"/>
      <c r="H91" s="3"/>
      <c r="I91" s="3"/>
      <c r="J91" s="3"/>
      <c r="K91" s="3"/>
      <c r="L91" s="3"/>
    </row>
    <row r="92" spans="2:12" x14ac:dyDescent="0.25">
      <c r="B92" s="10" t="s">
        <v>100</v>
      </c>
      <c r="C92" s="11">
        <v>150</v>
      </c>
      <c r="D92" s="11">
        <v>150</v>
      </c>
      <c r="E92" s="3">
        <v>0.13</v>
      </c>
      <c r="F92" s="3">
        <v>0.13</v>
      </c>
      <c r="G92" s="3">
        <v>0.03</v>
      </c>
      <c r="H92" s="3">
        <v>0.03</v>
      </c>
      <c r="I92" s="3">
        <v>14.67</v>
      </c>
      <c r="J92" s="3">
        <v>14.67</v>
      </c>
      <c r="K92" s="3">
        <v>60.26</v>
      </c>
      <c r="L92" s="3">
        <v>60.26</v>
      </c>
    </row>
    <row r="93" spans="2:12" x14ac:dyDescent="0.25">
      <c r="B93" s="7" t="s">
        <v>12</v>
      </c>
      <c r="C93" s="8">
        <v>0.02</v>
      </c>
      <c r="D93" s="8">
        <v>0.02</v>
      </c>
      <c r="E93" s="3">
        <v>0.13</v>
      </c>
      <c r="F93" s="3">
        <v>0.16</v>
      </c>
      <c r="G93" s="3">
        <v>0.03</v>
      </c>
      <c r="H93" s="3">
        <v>0.03</v>
      </c>
      <c r="I93" s="3">
        <v>14.67</v>
      </c>
      <c r="J93" s="3">
        <v>17.61</v>
      </c>
      <c r="K93" s="3">
        <v>60.26</v>
      </c>
      <c r="L93" s="3">
        <v>60.26</v>
      </c>
    </row>
    <row r="94" spans="2:12" x14ac:dyDescent="0.25">
      <c r="B94" s="3" t="s">
        <v>13</v>
      </c>
      <c r="C94" s="4"/>
      <c r="D94" s="4"/>
      <c r="E94" s="4"/>
      <c r="F94" s="4"/>
      <c r="G94" s="4"/>
      <c r="H94" s="4"/>
      <c r="I94" s="4"/>
      <c r="J94" s="4"/>
      <c r="K94" s="4"/>
      <c r="L94" s="4"/>
    </row>
    <row r="95" spans="2:12" x14ac:dyDescent="0.25">
      <c r="B95" s="10" t="s">
        <v>134</v>
      </c>
      <c r="C95" s="5">
        <v>40</v>
      </c>
      <c r="D95" s="5">
        <v>50</v>
      </c>
      <c r="E95" s="5">
        <v>0.32</v>
      </c>
      <c r="F95" s="5">
        <v>0.4</v>
      </c>
      <c r="G95" s="5">
        <v>0.04</v>
      </c>
      <c r="H95" s="5">
        <v>0.05</v>
      </c>
      <c r="I95" s="5">
        <v>1</v>
      </c>
      <c r="J95" s="5">
        <v>1.25</v>
      </c>
      <c r="K95" s="5">
        <v>5.6</v>
      </c>
      <c r="L95" s="5">
        <v>7</v>
      </c>
    </row>
    <row r="96" spans="2:12" x14ac:dyDescent="0.25">
      <c r="B96" s="10" t="s">
        <v>153</v>
      </c>
      <c r="C96" s="5">
        <v>150</v>
      </c>
      <c r="D96" s="5"/>
      <c r="E96" s="5">
        <v>3.03</v>
      </c>
      <c r="F96" s="5"/>
      <c r="G96" s="5">
        <v>2.64</v>
      </c>
      <c r="H96" s="5"/>
      <c r="I96" s="5">
        <v>12.47</v>
      </c>
      <c r="J96" s="5"/>
      <c r="K96" s="5">
        <v>83.8</v>
      </c>
      <c r="L96" s="5"/>
    </row>
    <row r="97" spans="2:12" x14ac:dyDescent="0.25">
      <c r="B97" s="10" t="s">
        <v>102</v>
      </c>
      <c r="C97" s="5">
        <v>50</v>
      </c>
      <c r="D97" s="5"/>
      <c r="E97" s="5">
        <v>8.3800000000000008</v>
      </c>
      <c r="F97" s="5"/>
      <c r="G97" s="5">
        <v>9.98</v>
      </c>
      <c r="H97" s="5"/>
      <c r="I97" s="5">
        <v>4.0999999999999996</v>
      </c>
      <c r="J97" s="5"/>
      <c r="K97" s="5">
        <v>122.65</v>
      </c>
      <c r="L97" s="5"/>
    </row>
    <row r="98" spans="2:12" ht="14.25" customHeight="1" x14ac:dyDescent="0.25">
      <c r="B98" s="1" t="s">
        <v>154</v>
      </c>
      <c r="C98" s="5"/>
      <c r="D98" s="5" t="s">
        <v>40</v>
      </c>
      <c r="E98" s="5"/>
      <c r="F98" s="5">
        <v>7.34</v>
      </c>
      <c r="G98" s="5"/>
      <c r="H98" s="5">
        <v>4.8899999999999997</v>
      </c>
      <c r="I98" s="5"/>
      <c r="J98" s="5">
        <v>15.32</v>
      </c>
      <c r="K98" s="5"/>
      <c r="L98" s="5">
        <v>142.05000000000001</v>
      </c>
    </row>
    <row r="99" spans="2:12" x14ac:dyDescent="0.25">
      <c r="B99" s="1" t="s">
        <v>101</v>
      </c>
      <c r="C99" s="5"/>
      <c r="D99" s="5">
        <v>80</v>
      </c>
      <c r="E99" s="5"/>
      <c r="F99" s="5">
        <v>10.34</v>
      </c>
      <c r="G99" s="5"/>
      <c r="H99" s="5">
        <v>12.36</v>
      </c>
      <c r="I99" s="5"/>
      <c r="J99" s="5">
        <v>11.67</v>
      </c>
      <c r="K99" s="5"/>
      <c r="L99" s="5">
        <v>211.03</v>
      </c>
    </row>
    <row r="100" spans="2:12" x14ac:dyDescent="0.25">
      <c r="B100" s="1" t="s">
        <v>41</v>
      </c>
      <c r="C100" s="5">
        <v>100</v>
      </c>
      <c r="D100" s="5">
        <v>130</v>
      </c>
      <c r="E100" s="5">
        <v>2.1800000000000002</v>
      </c>
      <c r="F100" s="5">
        <v>2.81</v>
      </c>
      <c r="G100" s="5">
        <v>3.85</v>
      </c>
      <c r="H100" s="5">
        <v>4</v>
      </c>
      <c r="I100" s="5">
        <v>9.27</v>
      </c>
      <c r="J100" s="5">
        <v>12.02</v>
      </c>
      <c r="K100" s="5">
        <v>76.27</v>
      </c>
      <c r="L100" s="5">
        <v>99.34</v>
      </c>
    </row>
    <row r="101" spans="2:12" x14ac:dyDescent="0.25">
      <c r="B101" s="1" t="s">
        <v>42</v>
      </c>
      <c r="C101" s="5">
        <v>150</v>
      </c>
      <c r="D101" s="5">
        <v>180</v>
      </c>
      <c r="E101" s="5">
        <v>0.11</v>
      </c>
      <c r="F101" s="5">
        <v>0.14000000000000001</v>
      </c>
      <c r="G101" s="5">
        <v>0.11</v>
      </c>
      <c r="H101" s="5">
        <v>0.14000000000000001</v>
      </c>
      <c r="I101" s="5">
        <v>17.12</v>
      </c>
      <c r="J101" s="5">
        <v>21.49</v>
      </c>
      <c r="K101" s="5">
        <v>66.56</v>
      </c>
      <c r="L101" s="5">
        <v>88.74</v>
      </c>
    </row>
    <row r="102" spans="2:12" x14ac:dyDescent="0.25">
      <c r="B102" s="4" t="s">
        <v>16</v>
      </c>
      <c r="C102" s="5">
        <v>40</v>
      </c>
      <c r="D102" s="5">
        <v>60</v>
      </c>
      <c r="E102" s="5">
        <v>2.64</v>
      </c>
      <c r="F102" s="5">
        <v>3.56</v>
      </c>
      <c r="G102" s="5">
        <v>0.48</v>
      </c>
      <c r="H102" s="5">
        <v>0.72</v>
      </c>
      <c r="I102" s="5">
        <v>15.36</v>
      </c>
      <c r="J102" s="5">
        <v>20.04</v>
      </c>
      <c r="K102" s="5">
        <v>69.599999999999994</v>
      </c>
      <c r="L102" s="5">
        <v>104.4</v>
      </c>
    </row>
    <row r="103" spans="2:12" x14ac:dyDescent="0.25">
      <c r="B103" s="7" t="s">
        <v>12</v>
      </c>
      <c r="C103" s="8">
        <v>0.28999999999999998</v>
      </c>
      <c r="D103" s="8">
        <v>0.3</v>
      </c>
      <c r="E103" s="3">
        <f t="shared" ref="E103:L103" si="12">E95+E98+E99+E100+E101+E102</f>
        <v>5.25</v>
      </c>
      <c r="F103" s="3">
        <f t="shared" si="12"/>
        <v>24.589999999999996</v>
      </c>
      <c r="G103" s="3">
        <f t="shared" si="12"/>
        <v>4.4800000000000004</v>
      </c>
      <c r="H103" s="3">
        <f t="shared" si="12"/>
        <v>22.159999999999997</v>
      </c>
      <c r="I103" s="3">
        <f t="shared" si="12"/>
        <v>42.75</v>
      </c>
      <c r="J103" s="3">
        <f t="shared" si="12"/>
        <v>81.789999999999992</v>
      </c>
      <c r="K103" s="3">
        <f t="shared" si="12"/>
        <v>218.03</v>
      </c>
      <c r="L103" s="3">
        <f t="shared" si="12"/>
        <v>652.56000000000006</v>
      </c>
    </row>
    <row r="104" spans="2:12" x14ac:dyDescent="0.25">
      <c r="B104" s="3" t="s">
        <v>17</v>
      </c>
      <c r="C104" s="5"/>
      <c r="D104" s="5"/>
      <c r="E104" s="5"/>
      <c r="F104" s="5"/>
      <c r="G104" s="5"/>
      <c r="H104" s="5"/>
      <c r="I104" s="5"/>
      <c r="J104" s="5"/>
      <c r="K104" s="5"/>
      <c r="L104" s="5"/>
    </row>
    <row r="105" spans="2:12" x14ac:dyDescent="0.25">
      <c r="B105" s="4" t="s">
        <v>103</v>
      </c>
      <c r="C105" s="5" t="s">
        <v>140</v>
      </c>
      <c r="D105" s="5" t="s">
        <v>141</v>
      </c>
      <c r="E105" s="5">
        <v>20.77</v>
      </c>
      <c r="F105" s="5">
        <v>21.49</v>
      </c>
      <c r="G105" s="5">
        <v>4.97</v>
      </c>
      <c r="H105" s="5">
        <v>4.2</v>
      </c>
      <c r="I105" s="5">
        <v>19.16</v>
      </c>
      <c r="J105" s="5">
        <v>19.670000000000002</v>
      </c>
      <c r="K105" s="5">
        <v>194.11</v>
      </c>
      <c r="L105" s="5">
        <v>208.3</v>
      </c>
    </row>
    <row r="106" spans="2:12" x14ac:dyDescent="0.25">
      <c r="B106" s="1" t="s">
        <v>18</v>
      </c>
      <c r="C106" s="5">
        <v>150</v>
      </c>
      <c r="D106" s="5">
        <v>180</v>
      </c>
      <c r="E106" s="5">
        <v>4.59</v>
      </c>
      <c r="F106" s="5">
        <v>4.9000000000000004</v>
      </c>
      <c r="G106" s="5">
        <v>3.96</v>
      </c>
      <c r="H106" s="5">
        <v>4.18</v>
      </c>
      <c r="I106" s="5">
        <v>7.6</v>
      </c>
      <c r="J106" s="5">
        <v>8.2100000000000009</v>
      </c>
      <c r="K106" s="5">
        <v>85.48</v>
      </c>
      <c r="L106" s="5">
        <v>92.32</v>
      </c>
    </row>
    <row r="107" spans="2:12" x14ac:dyDescent="0.25">
      <c r="B107" s="1" t="s">
        <v>104</v>
      </c>
      <c r="C107" s="5">
        <v>30</v>
      </c>
      <c r="D107" s="5">
        <v>40</v>
      </c>
      <c r="E107" s="5">
        <v>3.12</v>
      </c>
      <c r="F107" s="5">
        <v>4.16</v>
      </c>
      <c r="G107" s="5">
        <v>1.62</v>
      </c>
      <c r="H107" s="5">
        <v>1.36</v>
      </c>
      <c r="I107" s="5">
        <v>15.85</v>
      </c>
      <c r="J107" s="5">
        <v>19.8</v>
      </c>
      <c r="K107" s="5">
        <v>81</v>
      </c>
      <c r="L107" s="5">
        <v>108</v>
      </c>
    </row>
    <row r="108" spans="2:12" x14ac:dyDescent="0.25">
      <c r="B108" s="1" t="s">
        <v>22</v>
      </c>
      <c r="C108" s="5">
        <v>100</v>
      </c>
      <c r="D108" s="5">
        <v>140</v>
      </c>
      <c r="E108" s="5">
        <v>0.4</v>
      </c>
      <c r="F108" s="5">
        <v>0.56000000000000005</v>
      </c>
      <c r="G108" s="5">
        <v>0.4</v>
      </c>
      <c r="H108" s="5">
        <v>0.56000000000000005</v>
      </c>
      <c r="I108" s="5">
        <v>9.8000000000000007</v>
      </c>
      <c r="J108" s="5">
        <v>13.72</v>
      </c>
      <c r="K108" s="5">
        <v>47</v>
      </c>
      <c r="L108" s="5">
        <v>65.8</v>
      </c>
    </row>
    <row r="109" spans="2:12" x14ac:dyDescent="0.25">
      <c r="B109" s="7" t="s">
        <v>12</v>
      </c>
      <c r="C109" s="8">
        <v>0.36</v>
      </c>
      <c r="D109" s="8">
        <v>0.33</v>
      </c>
      <c r="E109" s="3">
        <f t="shared" ref="E109:L109" si="13">E105+E106+E107+E108</f>
        <v>28.88</v>
      </c>
      <c r="F109" s="3">
        <f t="shared" si="13"/>
        <v>31.11</v>
      </c>
      <c r="G109" s="3">
        <f t="shared" si="13"/>
        <v>10.950000000000001</v>
      </c>
      <c r="H109" s="3">
        <f t="shared" si="13"/>
        <v>10.299999999999999</v>
      </c>
      <c r="I109" s="3">
        <f t="shared" si="13"/>
        <v>52.41</v>
      </c>
      <c r="J109" s="3">
        <f t="shared" si="13"/>
        <v>61.400000000000006</v>
      </c>
      <c r="K109" s="3">
        <f t="shared" si="13"/>
        <v>407.59000000000003</v>
      </c>
      <c r="L109" s="3">
        <f t="shared" si="13"/>
        <v>474.42</v>
      </c>
    </row>
    <row r="110" spans="2:12" x14ac:dyDescent="0.25">
      <c r="B110" s="3" t="s">
        <v>21</v>
      </c>
      <c r="C110" s="5"/>
      <c r="D110" s="5"/>
      <c r="E110" s="5"/>
      <c r="F110" s="5"/>
      <c r="G110" s="5"/>
      <c r="H110" s="5"/>
      <c r="I110" s="5"/>
      <c r="J110" s="5"/>
      <c r="K110" s="5"/>
      <c r="L110" s="5"/>
    </row>
    <row r="111" spans="2:12" x14ac:dyDescent="0.25">
      <c r="B111" s="4" t="s">
        <v>44</v>
      </c>
      <c r="C111" s="5" t="s">
        <v>45</v>
      </c>
      <c r="D111" s="5"/>
      <c r="E111" s="5">
        <v>7.25</v>
      </c>
      <c r="F111" s="5"/>
      <c r="G111" s="5">
        <v>14.99</v>
      </c>
      <c r="H111" s="5"/>
      <c r="I111" s="5">
        <v>8.9</v>
      </c>
      <c r="J111" s="5"/>
      <c r="K111" s="5">
        <v>129.88999999999999</v>
      </c>
      <c r="L111" s="5"/>
    </row>
    <row r="112" spans="2:12" x14ac:dyDescent="0.25">
      <c r="B112" s="1" t="s">
        <v>46</v>
      </c>
      <c r="C112" s="5"/>
      <c r="D112" s="5">
        <v>115</v>
      </c>
      <c r="E112" s="5"/>
      <c r="F112" s="5">
        <v>2.2599999999999998</v>
      </c>
      <c r="G112" s="5"/>
      <c r="H112" s="5">
        <v>12.5</v>
      </c>
      <c r="I112" s="5"/>
      <c r="J112" s="5">
        <v>6.54</v>
      </c>
      <c r="K112" s="5"/>
      <c r="L112" s="5">
        <v>154.87</v>
      </c>
    </row>
    <row r="113" spans="2:12" x14ac:dyDescent="0.25">
      <c r="B113" s="4" t="s">
        <v>47</v>
      </c>
      <c r="C113" s="5">
        <v>20</v>
      </c>
      <c r="D113" s="5">
        <v>20</v>
      </c>
      <c r="E113" s="5">
        <v>1.22</v>
      </c>
      <c r="F113" s="5">
        <v>1.22</v>
      </c>
      <c r="G113" s="5">
        <v>1.64</v>
      </c>
      <c r="H113" s="5">
        <v>1.64</v>
      </c>
      <c r="I113" s="5">
        <v>3.68</v>
      </c>
      <c r="J113" s="5">
        <v>3.68</v>
      </c>
      <c r="K113" s="5">
        <v>41.2</v>
      </c>
      <c r="L113" s="5">
        <v>41.2</v>
      </c>
    </row>
    <row r="114" spans="2:12" ht="12.75" customHeight="1" x14ac:dyDescent="0.25">
      <c r="B114" s="4" t="s">
        <v>131</v>
      </c>
      <c r="C114" s="5">
        <v>150</v>
      </c>
      <c r="D114" s="5">
        <v>200</v>
      </c>
      <c r="E114" s="5">
        <v>0.06</v>
      </c>
      <c r="F114" s="5">
        <v>0.08</v>
      </c>
      <c r="G114" s="5">
        <v>0.11</v>
      </c>
      <c r="H114" s="5">
        <v>0.01</v>
      </c>
      <c r="I114" s="5">
        <v>13.68</v>
      </c>
      <c r="J114" s="5">
        <v>18.23</v>
      </c>
      <c r="K114" s="5">
        <v>53.39</v>
      </c>
      <c r="L114" s="5">
        <v>71.19</v>
      </c>
    </row>
    <row r="115" spans="2:12" x14ac:dyDescent="0.25">
      <c r="B115" s="7" t="s">
        <v>12</v>
      </c>
      <c r="C115" s="8">
        <v>0.14000000000000001</v>
      </c>
      <c r="D115" s="8">
        <v>0.16</v>
      </c>
      <c r="E115" s="3">
        <f>E111+E112+E113+E114</f>
        <v>8.5300000000000011</v>
      </c>
      <c r="F115" s="3">
        <f t="shared" ref="F115:L115" si="14">F111+F112+F113+F114</f>
        <v>3.5599999999999996</v>
      </c>
      <c r="G115" s="3">
        <f t="shared" si="14"/>
        <v>16.739999999999998</v>
      </c>
      <c r="H115" s="3">
        <f t="shared" si="14"/>
        <v>14.15</v>
      </c>
      <c r="I115" s="3">
        <f t="shared" si="14"/>
        <v>26.259999999999998</v>
      </c>
      <c r="J115" s="3">
        <f t="shared" si="14"/>
        <v>28.450000000000003</v>
      </c>
      <c r="K115" s="3">
        <f t="shared" si="14"/>
        <v>224.47999999999996</v>
      </c>
      <c r="L115" s="3">
        <f t="shared" si="14"/>
        <v>267.26</v>
      </c>
    </row>
    <row r="116" spans="2:12" x14ac:dyDescent="0.25">
      <c r="B116" s="7" t="s">
        <v>23</v>
      </c>
      <c r="C116" s="8">
        <v>1</v>
      </c>
      <c r="D116" s="8">
        <v>1</v>
      </c>
      <c r="E116" s="3">
        <f t="shared" ref="E116:L116" si="15">E90+E92+E103+E109+E115</f>
        <v>51.75</v>
      </c>
      <c r="F116" s="3">
        <f t="shared" si="15"/>
        <v>69.960000000000008</v>
      </c>
      <c r="G116" s="3">
        <f>G90+G92+G103+G109+G115</f>
        <v>41.33</v>
      </c>
      <c r="H116" s="3">
        <f t="shared" si="15"/>
        <v>57.989999999999988</v>
      </c>
      <c r="I116" s="3">
        <f t="shared" si="15"/>
        <v>188.3</v>
      </c>
      <c r="J116" s="3">
        <f t="shared" si="15"/>
        <v>250.96000000000004</v>
      </c>
      <c r="K116" s="3">
        <f t="shared" si="15"/>
        <v>1231.3999999999999</v>
      </c>
      <c r="L116" s="3">
        <f t="shared" si="15"/>
        <v>1862.53</v>
      </c>
    </row>
    <row r="117" spans="2:12" x14ac:dyDescent="0.25">
      <c r="B117" s="7" t="s">
        <v>24</v>
      </c>
      <c r="C117" s="4"/>
      <c r="D117" s="4"/>
      <c r="E117" s="3">
        <v>1</v>
      </c>
      <c r="F117" s="3">
        <v>1</v>
      </c>
      <c r="G117" s="15">
        <f>G116/E116</f>
        <v>0.79864734299516904</v>
      </c>
      <c r="H117" s="15">
        <f>H116/F116</f>
        <v>0.82890222984562578</v>
      </c>
      <c r="I117" s="15">
        <f>I116/E116</f>
        <v>3.6386473429951693</v>
      </c>
      <c r="J117" s="15">
        <f>J116/F116</f>
        <v>3.5871926815323043</v>
      </c>
      <c r="K117" s="3"/>
      <c r="L117" s="3"/>
    </row>
    <row r="118" spans="2:12" x14ac:dyDescent="0.25">
      <c r="B118" s="21"/>
      <c r="C118" s="21"/>
      <c r="D118" s="21"/>
      <c r="E118" s="21"/>
      <c r="F118" s="21"/>
      <c r="G118" s="21"/>
      <c r="H118" s="21"/>
      <c r="I118" s="21"/>
      <c r="J118" s="21"/>
      <c r="K118" s="21"/>
      <c r="L118" s="21"/>
    </row>
    <row r="119" spans="2:12" x14ac:dyDescent="0.25">
      <c r="B119" s="21"/>
      <c r="C119" s="21"/>
      <c r="D119" s="21"/>
      <c r="E119" s="21"/>
      <c r="F119" s="21"/>
      <c r="G119" s="21"/>
      <c r="H119" s="21"/>
      <c r="I119" s="21"/>
      <c r="J119" s="21"/>
      <c r="K119" s="21"/>
      <c r="L119" s="21"/>
    </row>
    <row r="120" spans="2:12" x14ac:dyDescent="0.25">
      <c r="B120" s="21"/>
      <c r="C120" s="21"/>
      <c r="D120" s="21"/>
      <c r="E120" s="21"/>
      <c r="F120" s="21"/>
      <c r="G120" s="21"/>
      <c r="H120" s="21"/>
      <c r="I120" s="21"/>
      <c r="J120" s="21"/>
      <c r="K120" s="21"/>
      <c r="L120" s="21"/>
    </row>
    <row r="121" spans="2:12" x14ac:dyDescent="0.25">
      <c r="B121" s="21"/>
      <c r="C121" s="21"/>
      <c r="D121" s="21"/>
      <c r="E121" s="21"/>
      <c r="F121" s="21"/>
      <c r="G121" s="21"/>
      <c r="H121" s="21"/>
      <c r="I121" s="21"/>
      <c r="J121" s="21"/>
      <c r="K121" s="21"/>
      <c r="L121" s="21"/>
    </row>
    <row r="122" spans="2:12" x14ac:dyDescent="0.25">
      <c r="B122" s="21"/>
      <c r="C122" s="21"/>
      <c r="D122" s="21"/>
      <c r="E122" s="21"/>
      <c r="F122" s="21"/>
      <c r="G122" s="21"/>
      <c r="H122" s="21"/>
      <c r="I122" s="21"/>
      <c r="J122" s="21"/>
      <c r="K122" s="21"/>
      <c r="L122" s="21"/>
    </row>
    <row r="123" spans="2:12" ht="15.75" x14ac:dyDescent="0.25">
      <c r="B123" s="29" t="s">
        <v>51</v>
      </c>
      <c r="C123" s="29"/>
      <c r="D123" s="29"/>
      <c r="E123" s="29"/>
      <c r="F123" s="29"/>
      <c r="G123" s="29"/>
      <c r="H123" s="29"/>
      <c r="I123" s="29"/>
      <c r="J123" s="29"/>
      <c r="K123" s="29"/>
      <c r="L123" s="29"/>
    </row>
    <row r="124" spans="2:12" ht="15.75" x14ac:dyDescent="0.25">
      <c r="B124" s="31" t="s">
        <v>26</v>
      </c>
      <c r="C124" s="31"/>
      <c r="D124" s="31"/>
      <c r="E124" s="31"/>
      <c r="F124" s="31"/>
      <c r="G124" s="31"/>
      <c r="H124" s="31"/>
      <c r="I124" s="31"/>
      <c r="J124" s="31"/>
      <c r="K124" s="31"/>
      <c r="L124" s="31"/>
    </row>
    <row r="125" spans="2:12" x14ac:dyDescent="0.25">
      <c r="B125" s="30" t="s">
        <v>0</v>
      </c>
      <c r="C125" s="30" t="s">
        <v>1</v>
      </c>
      <c r="D125" s="30"/>
      <c r="E125" s="30" t="s">
        <v>2</v>
      </c>
      <c r="F125" s="30"/>
      <c r="G125" s="30" t="s">
        <v>3</v>
      </c>
      <c r="H125" s="30"/>
      <c r="I125" s="30" t="s">
        <v>4</v>
      </c>
      <c r="J125" s="30"/>
      <c r="K125" s="30" t="s">
        <v>5</v>
      </c>
      <c r="L125" s="30"/>
    </row>
    <row r="126" spans="2:12" x14ac:dyDescent="0.25">
      <c r="B126" s="30"/>
      <c r="C126" s="3" t="s">
        <v>6</v>
      </c>
      <c r="D126" s="3" t="s">
        <v>7</v>
      </c>
      <c r="E126" s="3" t="s">
        <v>6</v>
      </c>
      <c r="F126" s="3" t="s">
        <v>7</v>
      </c>
      <c r="G126" s="3" t="s">
        <v>6</v>
      </c>
      <c r="H126" s="3" t="s">
        <v>7</v>
      </c>
      <c r="I126" s="3" t="s">
        <v>6</v>
      </c>
      <c r="J126" s="3" t="s">
        <v>7</v>
      </c>
      <c r="K126" s="3" t="s">
        <v>6</v>
      </c>
      <c r="L126" s="3" t="s">
        <v>7</v>
      </c>
    </row>
    <row r="127" spans="2:12" x14ac:dyDescent="0.25">
      <c r="B127" s="3" t="s">
        <v>8</v>
      </c>
      <c r="C127" s="4"/>
      <c r="D127" s="4"/>
      <c r="E127" s="4"/>
      <c r="F127" s="4"/>
      <c r="G127" s="4"/>
      <c r="H127" s="4"/>
      <c r="I127" s="4"/>
      <c r="J127" s="4"/>
      <c r="K127" s="4"/>
      <c r="L127" s="4"/>
    </row>
    <row r="128" spans="2:12" x14ac:dyDescent="0.25">
      <c r="B128" s="4" t="s">
        <v>92</v>
      </c>
      <c r="C128" s="5">
        <v>140</v>
      </c>
      <c r="D128" s="5">
        <v>150</v>
      </c>
      <c r="E128" s="5">
        <v>6.18</v>
      </c>
      <c r="F128" s="5">
        <v>6.63</v>
      </c>
      <c r="G128" s="5">
        <v>5.28</v>
      </c>
      <c r="H128" s="5">
        <v>5.64</v>
      </c>
      <c r="I128" s="5">
        <v>24.42</v>
      </c>
      <c r="J128" s="5">
        <v>26.13</v>
      </c>
      <c r="K128" s="5">
        <v>171.73</v>
      </c>
      <c r="L128" s="5">
        <v>183.72</v>
      </c>
    </row>
    <row r="129" spans="2:12" x14ac:dyDescent="0.25">
      <c r="B129" s="4" t="s">
        <v>35</v>
      </c>
      <c r="C129" s="5" t="s">
        <v>99</v>
      </c>
      <c r="D129" s="5"/>
      <c r="E129" s="5">
        <v>0.04</v>
      </c>
      <c r="F129" s="5"/>
      <c r="G129" s="5">
        <v>0.01</v>
      </c>
      <c r="H129" s="5"/>
      <c r="I129" s="5">
        <v>8.99</v>
      </c>
      <c r="J129" s="5"/>
      <c r="K129" s="5">
        <v>36.159999999999997</v>
      </c>
      <c r="L129" s="5"/>
    </row>
    <row r="130" spans="2:12" x14ac:dyDescent="0.25">
      <c r="B130" s="4" t="s">
        <v>10</v>
      </c>
      <c r="C130" s="5"/>
      <c r="D130" s="5">
        <v>200</v>
      </c>
      <c r="E130" s="5"/>
      <c r="F130" s="5">
        <v>3.15</v>
      </c>
      <c r="G130" s="5"/>
      <c r="H130" s="5">
        <v>2.65</v>
      </c>
      <c r="I130" s="5"/>
      <c r="J130" s="5">
        <v>16.87</v>
      </c>
      <c r="K130" s="5"/>
      <c r="L130" s="5">
        <v>105.38</v>
      </c>
    </row>
    <row r="131" spans="2:12" x14ac:dyDescent="0.25">
      <c r="B131" s="4" t="s">
        <v>31</v>
      </c>
      <c r="C131" s="5">
        <v>25</v>
      </c>
      <c r="D131" s="5">
        <v>35</v>
      </c>
      <c r="E131" s="5">
        <v>2.93</v>
      </c>
      <c r="F131" s="5">
        <v>4.9400000000000004</v>
      </c>
      <c r="G131" s="5">
        <v>2.37</v>
      </c>
      <c r="H131" s="5">
        <v>6.03</v>
      </c>
      <c r="I131" s="5">
        <v>7.57</v>
      </c>
      <c r="J131" s="5">
        <v>10.82</v>
      </c>
      <c r="K131" s="5">
        <v>63.48</v>
      </c>
      <c r="L131" s="5">
        <v>117.18</v>
      </c>
    </row>
    <row r="132" spans="2:12" x14ac:dyDescent="0.25">
      <c r="B132" s="7" t="s">
        <v>12</v>
      </c>
      <c r="C132" s="8">
        <v>0.24</v>
      </c>
      <c r="D132" s="8">
        <v>0.24</v>
      </c>
      <c r="E132" s="3">
        <f>E128+E130+E131+E131</f>
        <v>12.04</v>
      </c>
      <c r="F132" s="3">
        <f>F128+F130+F131</f>
        <v>14.719999999999999</v>
      </c>
      <c r="G132" s="3">
        <f>G128+G129+G130+G131</f>
        <v>7.66</v>
      </c>
      <c r="H132" s="3">
        <f>H128+H130+H131</f>
        <v>14.32</v>
      </c>
      <c r="I132" s="3">
        <f>I128+I130+I131</f>
        <v>31.990000000000002</v>
      </c>
      <c r="J132" s="3">
        <f>J128+J130+J131</f>
        <v>53.82</v>
      </c>
      <c r="K132" s="3">
        <f>K128+K130+K131</f>
        <v>235.20999999999998</v>
      </c>
      <c r="L132" s="3">
        <f>L128+L130+L131</f>
        <v>406.28000000000003</v>
      </c>
    </row>
    <row r="133" spans="2:12" x14ac:dyDescent="0.25">
      <c r="B133" s="9" t="s">
        <v>83</v>
      </c>
      <c r="C133" s="8"/>
      <c r="D133" s="8"/>
      <c r="E133" s="3"/>
      <c r="F133" s="3"/>
      <c r="G133" s="3"/>
      <c r="H133" s="3"/>
      <c r="I133" s="3"/>
      <c r="J133" s="3"/>
      <c r="K133" s="3"/>
      <c r="L133" s="3"/>
    </row>
    <row r="134" spans="2:12" x14ac:dyDescent="0.25">
      <c r="B134" s="10" t="s">
        <v>87</v>
      </c>
      <c r="C134" s="11">
        <v>80</v>
      </c>
      <c r="D134" s="11">
        <v>100</v>
      </c>
      <c r="E134" s="3">
        <v>0.56000000000000005</v>
      </c>
      <c r="F134" s="3">
        <v>0.7</v>
      </c>
      <c r="G134" s="3">
        <v>0.08</v>
      </c>
      <c r="H134" s="3">
        <v>0.1</v>
      </c>
      <c r="I134" s="3">
        <v>10.56</v>
      </c>
      <c r="J134" s="3">
        <v>13.2</v>
      </c>
      <c r="K134" s="3">
        <v>48</v>
      </c>
      <c r="L134" s="3">
        <v>60</v>
      </c>
    </row>
    <row r="135" spans="2:12" x14ac:dyDescent="0.25">
      <c r="B135" s="7" t="s">
        <v>12</v>
      </c>
      <c r="C135" s="8">
        <v>0.02</v>
      </c>
      <c r="D135" s="8">
        <v>0.02</v>
      </c>
      <c r="E135" s="3">
        <f>E134</f>
        <v>0.56000000000000005</v>
      </c>
      <c r="F135" s="3">
        <f t="shared" ref="F135:L135" si="16">F134</f>
        <v>0.7</v>
      </c>
      <c r="G135" s="3">
        <f t="shared" si="16"/>
        <v>0.08</v>
      </c>
      <c r="H135" s="3">
        <f t="shared" si="16"/>
        <v>0.1</v>
      </c>
      <c r="I135" s="3">
        <f t="shared" si="16"/>
        <v>10.56</v>
      </c>
      <c r="J135" s="3">
        <f t="shared" si="16"/>
        <v>13.2</v>
      </c>
      <c r="K135" s="3">
        <f t="shared" si="16"/>
        <v>48</v>
      </c>
      <c r="L135" s="3">
        <f t="shared" si="16"/>
        <v>60</v>
      </c>
    </row>
    <row r="136" spans="2:12" x14ac:dyDescent="0.25">
      <c r="B136" s="3" t="s">
        <v>13</v>
      </c>
      <c r="C136" s="4"/>
      <c r="D136" s="4"/>
      <c r="E136" s="4"/>
      <c r="F136" s="4"/>
      <c r="G136" s="4"/>
      <c r="H136" s="4"/>
      <c r="I136" s="4"/>
      <c r="J136" s="4"/>
      <c r="K136" s="4"/>
      <c r="L136" s="4"/>
    </row>
    <row r="137" spans="2:12" x14ac:dyDescent="0.25">
      <c r="B137" s="13" t="s">
        <v>135</v>
      </c>
      <c r="C137" s="12">
        <v>40</v>
      </c>
      <c r="D137" s="12">
        <v>50</v>
      </c>
      <c r="E137" s="12">
        <v>0.38</v>
      </c>
      <c r="F137" s="12">
        <v>0.5</v>
      </c>
      <c r="G137" s="12">
        <v>2.06</v>
      </c>
      <c r="H137" s="12">
        <v>2.58</v>
      </c>
      <c r="I137" s="12">
        <v>1.42</v>
      </c>
      <c r="J137" s="12">
        <v>1.92</v>
      </c>
      <c r="K137" s="12">
        <v>26.26</v>
      </c>
      <c r="L137" s="12">
        <v>33.61</v>
      </c>
    </row>
    <row r="138" spans="2:12" x14ac:dyDescent="0.25">
      <c r="B138" s="1" t="s">
        <v>94</v>
      </c>
      <c r="C138" s="5" t="s">
        <v>93</v>
      </c>
      <c r="D138" s="5" t="s">
        <v>105</v>
      </c>
      <c r="E138" s="5">
        <v>1.19</v>
      </c>
      <c r="F138" s="5">
        <v>1.59</v>
      </c>
      <c r="G138" s="5">
        <v>2.96</v>
      </c>
      <c r="H138" s="5">
        <v>3.93</v>
      </c>
      <c r="I138" s="5">
        <v>8.9499999999999993</v>
      </c>
      <c r="J138" s="5">
        <v>10.67</v>
      </c>
      <c r="K138" s="5">
        <v>65.7</v>
      </c>
      <c r="L138" s="5">
        <v>87.39</v>
      </c>
    </row>
    <row r="139" spans="2:12" x14ac:dyDescent="0.25">
      <c r="B139" s="1" t="s">
        <v>155</v>
      </c>
      <c r="C139" s="5">
        <v>50</v>
      </c>
      <c r="D139" s="5">
        <v>60</v>
      </c>
      <c r="E139" s="5">
        <v>7.46</v>
      </c>
      <c r="F139" s="5">
        <v>8.93</v>
      </c>
      <c r="G139" s="5">
        <v>3.34</v>
      </c>
      <c r="H139" s="5">
        <v>3.96</v>
      </c>
      <c r="I139" s="5">
        <v>4.21</v>
      </c>
      <c r="J139" s="5">
        <v>5.04</v>
      </c>
      <c r="K139" s="5">
        <v>76.55</v>
      </c>
      <c r="L139" s="5">
        <v>91.68</v>
      </c>
    </row>
    <row r="140" spans="2:12" x14ac:dyDescent="0.25">
      <c r="B140" s="1" t="s">
        <v>49</v>
      </c>
      <c r="C140" s="5">
        <v>100</v>
      </c>
      <c r="D140" s="5">
        <v>150</v>
      </c>
      <c r="E140" s="5">
        <v>1.93</v>
      </c>
      <c r="F140" s="5">
        <v>2.91</v>
      </c>
      <c r="G140" s="5">
        <v>2.74</v>
      </c>
      <c r="H140" s="5">
        <v>4.1500000000000004</v>
      </c>
      <c r="I140" s="5">
        <v>13.9</v>
      </c>
      <c r="J140" s="5">
        <v>19.829999999999998</v>
      </c>
      <c r="K140" s="5">
        <v>86.03</v>
      </c>
      <c r="L140" s="5">
        <v>129.63</v>
      </c>
    </row>
    <row r="141" spans="2:12" ht="13.5" customHeight="1" x14ac:dyDescent="0.25">
      <c r="B141" s="13" t="s">
        <v>143</v>
      </c>
      <c r="C141" s="20">
        <v>130</v>
      </c>
      <c r="D141" s="20">
        <v>180</v>
      </c>
      <c r="E141" s="20">
        <v>0.34</v>
      </c>
      <c r="F141" s="20">
        <v>0.46</v>
      </c>
      <c r="G141" s="20">
        <v>7.0000000000000007E-2</v>
      </c>
      <c r="H141" s="20">
        <v>0.1</v>
      </c>
      <c r="I141" s="20">
        <v>15.31</v>
      </c>
      <c r="J141" s="20">
        <v>21.2</v>
      </c>
      <c r="K141" s="20">
        <v>61.24</v>
      </c>
      <c r="L141" s="20">
        <v>84.79</v>
      </c>
    </row>
    <row r="142" spans="2:12" ht="15.75" customHeight="1" x14ac:dyDescent="0.25">
      <c r="B142" s="4" t="s">
        <v>16</v>
      </c>
      <c r="C142" s="5">
        <v>40</v>
      </c>
      <c r="D142" s="5">
        <v>60</v>
      </c>
      <c r="E142" s="5">
        <v>2.64</v>
      </c>
      <c r="F142" s="5">
        <v>3.96</v>
      </c>
      <c r="G142" s="5">
        <v>0.48</v>
      </c>
      <c r="H142" s="5">
        <v>0.72</v>
      </c>
      <c r="I142" s="5">
        <v>13.96</v>
      </c>
      <c r="J142" s="5">
        <v>20.04</v>
      </c>
      <c r="K142" s="5">
        <v>69.599999999999994</v>
      </c>
      <c r="L142" s="5">
        <v>104.4</v>
      </c>
    </row>
    <row r="143" spans="2:12" x14ac:dyDescent="0.25">
      <c r="B143" s="7" t="s">
        <v>12</v>
      </c>
      <c r="C143" s="8">
        <v>0.3</v>
      </c>
      <c r="D143" s="8">
        <v>0.31</v>
      </c>
      <c r="E143" s="3">
        <f>E137+E138+E139+E140+E141+E142</f>
        <v>13.94</v>
      </c>
      <c r="F143" s="3">
        <f t="shared" ref="F143:L143" si="17">F137+F138+F139+F140+F141+F142</f>
        <v>18.350000000000001</v>
      </c>
      <c r="G143" s="3">
        <f t="shared" si="17"/>
        <v>11.65</v>
      </c>
      <c r="H143" s="3">
        <f t="shared" si="17"/>
        <v>15.44</v>
      </c>
      <c r="I143" s="3">
        <f t="shared" si="17"/>
        <v>57.75</v>
      </c>
      <c r="J143" s="3">
        <f t="shared" si="17"/>
        <v>78.699999999999989</v>
      </c>
      <c r="K143" s="3">
        <f t="shared" si="17"/>
        <v>385.38</v>
      </c>
      <c r="L143" s="3">
        <f t="shared" si="17"/>
        <v>531.5</v>
      </c>
    </row>
    <row r="144" spans="2:12" x14ac:dyDescent="0.25">
      <c r="B144" s="3" t="s">
        <v>17</v>
      </c>
      <c r="C144" s="5"/>
      <c r="D144" s="5"/>
      <c r="E144" s="5"/>
      <c r="F144" s="5"/>
      <c r="G144" s="5"/>
      <c r="H144" s="5"/>
      <c r="I144" s="5"/>
      <c r="J144" s="5"/>
      <c r="K144" s="5"/>
      <c r="L144" s="5"/>
    </row>
    <row r="145" spans="2:12" x14ac:dyDescent="0.25">
      <c r="B145" s="1" t="s">
        <v>106</v>
      </c>
      <c r="C145" s="5">
        <v>130</v>
      </c>
      <c r="D145" s="5">
        <v>150</v>
      </c>
      <c r="E145" s="5">
        <v>8.11</v>
      </c>
      <c r="F145" s="5">
        <v>9.33</v>
      </c>
      <c r="G145" s="5">
        <v>9.66</v>
      </c>
      <c r="H145" s="5">
        <v>11.1</v>
      </c>
      <c r="I145" s="5">
        <v>11.8</v>
      </c>
      <c r="J145" s="5">
        <v>13.58</v>
      </c>
      <c r="K145" s="5">
        <v>169.91</v>
      </c>
      <c r="L145" s="5">
        <v>195.33</v>
      </c>
    </row>
    <row r="146" spans="2:12" x14ac:dyDescent="0.25">
      <c r="B146" s="4" t="s">
        <v>56</v>
      </c>
      <c r="C146" s="5" t="s">
        <v>57</v>
      </c>
      <c r="D146" s="5" t="s">
        <v>142</v>
      </c>
      <c r="E146" s="5">
        <v>0.08</v>
      </c>
      <c r="F146" s="5">
        <v>0.11</v>
      </c>
      <c r="G146" s="5">
        <v>0.01</v>
      </c>
      <c r="H146" s="5">
        <v>0.02</v>
      </c>
      <c r="I146" s="5">
        <v>9.58</v>
      </c>
      <c r="J146" s="5">
        <v>14.85</v>
      </c>
      <c r="K146" s="5">
        <v>39.49</v>
      </c>
      <c r="L146" s="5">
        <v>81</v>
      </c>
    </row>
    <row r="147" spans="2:12" x14ac:dyDescent="0.25">
      <c r="B147" s="4" t="s">
        <v>16</v>
      </c>
      <c r="C147" s="5">
        <v>20</v>
      </c>
      <c r="D147" s="5">
        <v>20</v>
      </c>
      <c r="E147" s="5">
        <v>1.32</v>
      </c>
      <c r="F147" s="5">
        <v>1.32</v>
      </c>
      <c r="G147" s="5">
        <v>0.24</v>
      </c>
      <c r="H147" s="5">
        <v>0.24</v>
      </c>
      <c r="I147" s="5">
        <v>6.68</v>
      </c>
      <c r="J147" s="5">
        <v>6.68</v>
      </c>
      <c r="K147" s="5">
        <v>34.799999999999997</v>
      </c>
      <c r="L147" s="5">
        <v>34.799999999999997</v>
      </c>
    </row>
    <row r="148" spans="2:12" x14ac:dyDescent="0.25">
      <c r="B148" s="4" t="s">
        <v>30</v>
      </c>
      <c r="C148" s="5">
        <v>30</v>
      </c>
      <c r="D148" s="5">
        <v>30</v>
      </c>
      <c r="E148" s="5">
        <v>3.12</v>
      </c>
      <c r="F148" s="5">
        <v>3.12</v>
      </c>
      <c r="G148" s="5">
        <v>1.02</v>
      </c>
      <c r="H148" s="5">
        <v>1.02</v>
      </c>
      <c r="I148" s="5">
        <v>15.85</v>
      </c>
      <c r="J148" s="5">
        <v>15.85</v>
      </c>
      <c r="K148" s="5">
        <v>81</v>
      </c>
      <c r="L148" s="5">
        <v>81</v>
      </c>
    </row>
    <row r="149" spans="2:12" x14ac:dyDescent="0.25">
      <c r="B149" s="4" t="s">
        <v>22</v>
      </c>
      <c r="C149" s="5">
        <v>100</v>
      </c>
      <c r="D149" s="5">
        <v>140</v>
      </c>
      <c r="E149" s="5">
        <v>0.4</v>
      </c>
      <c r="F149" s="5">
        <v>0.56000000000000005</v>
      </c>
      <c r="G149" s="5">
        <v>0.4</v>
      </c>
      <c r="H149" s="5">
        <v>0.56000000000000005</v>
      </c>
      <c r="I149" s="5">
        <v>9.8000000000000007</v>
      </c>
      <c r="J149" s="5">
        <v>13.72</v>
      </c>
      <c r="K149" s="5">
        <v>47</v>
      </c>
      <c r="L149" s="5">
        <v>65.8</v>
      </c>
    </row>
    <row r="150" spans="2:12" x14ac:dyDescent="0.25">
      <c r="B150" s="7" t="s">
        <v>12</v>
      </c>
      <c r="C150" s="8">
        <v>0.28999999999999998</v>
      </c>
      <c r="D150" s="8">
        <v>0.28000000000000003</v>
      </c>
      <c r="E150" s="3">
        <f t="shared" ref="E150:L150" si="18">E145+E146+E148</f>
        <v>11.309999999999999</v>
      </c>
      <c r="F150" s="3">
        <f t="shared" si="18"/>
        <v>12.559999999999999</v>
      </c>
      <c r="G150" s="3">
        <f t="shared" si="18"/>
        <v>10.69</v>
      </c>
      <c r="H150" s="3">
        <f t="shared" si="18"/>
        <v>12.139999999999999</v>
      </c>
      <c r="I150" s="3">
        <f t="shared" si="18"/>
        <v>37.230000000000004</v>
      </c>
      <c r="J150" s="3">
        <f t="shared" si="18"/>
        <v>44.28</v>
      </c>
      <c r="K150" s="3">
        <f t="shared" si="18"/>
        <v>290.39999999999998</v>
      </c>
      <c r="L150" s="3">
        <f t="shared" si="18"/>
        <v>357.33000000000004</v>
      </c>
    </row>
    <row r="151" spans="2:12" x14ac:dyDescent="0.25">
      <c r="B151" s="3" t="s">
        <v>21</v>
      </c>
      <c r="C151" s="5"/>
      <c r="D151" s="5"/>
      <c r="E151" s="5"/>
      <c r="F151" s="5"/>
      <c r="G151" s="5"/>
      <c r="H151" s="5"/>
      <c r="I151" s="5"/>
      <c r="J151" s="5"/>
      <c r="K151" s="5"/>
      <c r="L151" s="5"/>
    </row>
    <row r="152" spans="2:12" x14ac:dyDescent="0.25">
      <c r="B152" s="4" t="s">
        <v>50</v>
      </c>
      <c r="C152" s="5">
        <v>50</v>
      </c>
      <c r="D152" s="5">
        <v>50</v>
      </c>
      <c r="E152" s="5">
        <v>3.95</v>
      </c>
      <c r="F152" s="5">
        <v>3.95</v>
      </c>
      <c r="G152" s="5">
        <v>5.28</v>
      </c>
      <c r="H152" s="5">
        <v>3.28</v>
      </c>
      <c r="I152" s="5">
        <v>28.58</v>
      </c>
      <c r="J152" s="5">
        <v>28.58</v>
      </c>
      <c r="K152" s="5">
        <v>164.96</v>
      </c>
      <c r="L152" s="5">
        <v>164.96</v>
      </c>
    </row>
    <row r="153" spans="2:12" x14ac:dyDescent="0.25">
      <c r="B153" s="4" t="s">
        <v>62</v>
      </c>
      <c r="C153" s="5">
        <v>180</v>
      </c>
      <c r="D153" s="5">
        <v>180</v>
      </c>
      <c r="E153" s="5">
        <v>3.98</v>
      </c>
      <c r="F153" s="5">
        <v>3.98</v>
      </c>
      <c r="G153" s="5">
        <v>5.76</v>
      </c>
      <c r="H153" s="5">
        <v>5.76</v>
      </c>
      <c r="I153" s="5">
        <v>10.44</v>
      </c>
      <c r="J153" s="5">
        <v>10.44</v>
      </c>
      <c r="K153" s="5">
        <v>100.8</v>
      </c>
      <c r="L153" s="5">
        <v>100.8</v>
      </c>
    </row>
    <row r="154" spans="2:12" x14ac:dyDescent="0.25">
      <c r="B154" s="7" t="s">
        <v>12</v>
      </c>
      <c r="C154" s="8">
        <v>0.15</v>
      </c>
      <c r="D154" s="8">
        <v>0.15</v>
      </c>
      <c r="E154" s="3">
        <f>E152+E153</f>
        <v>7.93</v>
      </c>
      <c r="F154" s="3">
        <f t="shared" ref="F154:L154" si="19">F152+F153</f>
        <v>7.93</v>
      </c>
      <c r="G154" s="3">
        <f t="shared" si="19"/>
        <v>11.04</v>
      </c>
      <c r="H154" s="3">
        <f t="shared" si="19"/>
        <v>9.0399999999999991</v>
      </c>
      <c r="I154" s="3">
        <f t="shared" si="19"/>
        <v>39.019999999999996</v>
      </c>
      <c r="J154" s="3">
        <f t="shared" si="19"/>
        <v>39.019999999999996</v>
      </c>
      <c r="K154" s="3">
        <f t="shared" si="19"/>
        <v>265.76</v>
      </c>
      <c r="L154" s="3">
        <f t="shared" si="19"/>
        <v>265.76</v>
      </c>
    </row>
    <row r="155" spans="2:12" x14ac:dyDescent="0.25">
      <c r="B155" s="7" t="s">
        <v>23</v>
      </c>
      <c r="C155" s="8">
        <v>1</v>
      </c>
      <c r="D155" s="8">
        <v>1</v>
      </c>
      <c r="E155" s="3">
        <f>E132+E135+E143+E150+E154</f>
        <v>45.779999999999994</v>
      </c>
      <c r="F155" s="3">
        <f t="shared" ref="F155:L155" si="20">F132+F135+F143+F150+F154</f>
        <v>54.26</v>
      </c>
      <c r="G155" s="3">
        <f t="shared" si="20"/>
        <v>41.12</v>
      </c>
      <c r="H155" s="3">
        <f t="shared" si="20"/>
        <v>51.04</v>
      </c>
      <c r="I155" s="3">
        <f t="shared" si="20"/>
        <v>176.55</v>
      </c>
      <c r="J155" s="3">
        <f t="shared" si="20"/>
        <v>229.01999999999998</v>
      </c>
      <c r="K155" s="3">
        <f t="shared" si="20"/>
        <v>1224.75</v>
      </c>
      <c r="L155" s="3">
        <f t="shared" si="20"/>
        <v>1620.8700000000001</v>
      </c>
    </row>
    <row r="156" spans="2:12" x14ac:dyDescent="0.25">
      <c r="B156" s="7" t="s">
        <v>24</v>
      </c>
      <c r="C156" s="4"/>
      <c r="D156" s="4"/>
      <c r="E156" s="3">
        <v>1</v>
      </c>
      <c r="F156" s="3">
        <v>1</v>
      </c>
      <c r="G156" s="15">
        <f>G155/E155</f>
        <v>0.89820882481432951</v>
      </c>
      <c r="H156" s="15">
        <f>H155/F155</f>
        <v>0.94065610025801694</v>
      </c>
      <c r="I156" s="15">
        <f>I155/E155</f>
        <v>3.8564875491481003</v>
      </c>
      <c r="J156" s="15">
        <f>J155/F155</f>
        <v>4.220788794692222</v>
      </c>
      <c r="K156" s="3"/>
      <c r="L156" s="3"/>
    </row>
    <row r="157" spans="2:12" x14ac:dyDescent="0.25">
      <c r="B157" s="21"/>
      <c r="C157" s="21"/>
      <c r="D157" s="21"/>
      <c r="E157" s="21"/>
      <c r="F157" s="21"/>
      <c r="G157" s="21"/>
      <c r="H157" s="21"/>
      <c r="I157" s="21"/>
      <c r="J157" s="21"/>
      <c r="K157" s="21"/>
      <c r="L157" s="21"/>
    </row>
    <row r="158" spans="2:12" x14ac:dyDescent="0.25">
      <c r="B158" s="21"/>
      <c r="C158" s="21"/>
      <c r="D158" s="21"/>
      <c r="E158" s="21"/>
      <c r="F158" s="21"/>
      <c r="G158" s="21"/>
      <c r="H158" s="21"/>
      <c r="I158" s="21"/>
      <c r="J158" s="21"/>
      <c r="K158" s="21"/>
      <c r="L158" s="21"/>
    </row>
    <row r="159" spans="2:12" x14ac:dyDescent="0.25">
      <c r="B159" s="21"/>
      <c r="C159" s="21"/>
      <c r="D159" s="21"/>
      <c r="E159" s="21"/>
      <c r="F159" s="21"/>
      <c r="G159" s="21"/>
      <c r="H159" s="21"/>
      <c r="I159" s="21"/>
      <c r="J159" s="21"/>
      <c r="K159" s="21"/>
      <c r="L159" s="21"/>
    </row>
    <row r="160" spans="2:12" x14ac:dyDescent="0.25">
      <c r="B160" s="21"/>
      <c r="C160" s="21"/>
      <c r="D160" s="21"/>
      <c r="E160" s="21"/>
      <c r="F160" s="21"/>
      <c r="G160" s="21"/>
      <c r="H160" s="21"/>
      <c r="I160" s="21"/>
      <c r="J160" s="21"/>
      <c r="K160" s="21"/>
      <c r="L160" s="21"/>
    </row>
    <row r="161" spans="2:12" x14ac:dyDescent="0.25">
      <c r="B161" s="21"/>
      <c r="C161" s="21"/>
      <c r="D161" s="21"/>
      <c r="E161" s="21"/>
      <c r="F161" s="21"/>
      <c r="G161" s="21"/>
      <c r="H161" s="21"/>
      <c r="I161" s="21"/>
      <c r="J161" s="21"/>
      <c r="K161" s="21"/>
      <c r="L161" s="21"/>
    </row>
    <row r="162" spans="2:12" x14ac:dyDescent="0.25">
      <c r="B162" s="21"/>
      <c r="C162" s="21"/>
      <c r="D162" s="21"/>
      <c r="E162" s="21"/>
      <c r="F162" s="21"/>
      <c r="G162" s="21"/>
      <c r="H162" s="21"/>
      <c r="I162" s="21"/>
      <c r="J162" s="21"/>
      <c r="K162" s="21"/>
      <c r="L162" s="21"/>
    </row>
    <row r="163" spans="2:12" x14ac:dyDescent="0.25">
      <c r="B163" s="21"/>
      <c r="C163" s="21"/>
      <c r="D163" s="21"/>
      <c r="E163" s="21"/>
      <c r="F163" s="21"/>
      <c r="G163" s="21"/>
      <c r="H163" s="21"/>
      <c r="I163" s="21"/>
      <c r="J163" s="21"/>
      <c r="K163" s="21"/>
      <c r="L163" s="21"/>
    </row>
    <row r="164" spans="2:12" ht="15.75" x14ac:dyDescent="0.25">
      <c r="B164" s="29" t="s">
        <v>63</v>
      </c>
      <c r="C164" s="29"/>
      <c r="D164" s="29"/>
      <c r="E164" s="29"/>
      <c r="F164" s="29"/>
      <c r="G164" s="29"/>
      <c r="H164" s="29"/>
      <c r="I164" s="29"/>
      <c r="J164" s="29"/>
      <c r="K164" s="29"/>
      <c r="L164" s="29"/>
    </row>
    <row r="165" spans="2:12" ht="15.75" x14ac:dyDescent="0.25">
      <c r="B165" s="31" t="s">
        <v>26</v>
      </c>
      <c r="C165" s="31"/>
      <c r="D165" s="31"/>
      <c r="E165" s="31"/>
      <c r="F165" s="31"/>
      <c r="G165" s="31"/>
      <c r="H165" s="31"/>
      <c r="I165" s="31"/>
      <c r="J165" s="31"/>
      <c r="K165" s="31"/>
      <c r="L165" s="31"/>
    </row>
    <row r="166" spans="2:12" x14ac:dyDescent="0.25">
      <c r="B166" s="30" t="s">
        <v>0</v>
      </c>
      <c r="C166" s="30" t="s">
        <v>1</v>
      </c>
      <c r="D166" s="30"/>
      <c r="E166" s="30" t="s">
        <v>2</v>
      </c>
      <c r="F166" s="30"/>
      <c r="G166" s="30" t="s">
        <v>3</v>
      </c>
      <c r="H166" s="30"/>
      <c r="I166" s="30" t="s">
        <v>4</v>
      </c>
      <c r="J166" s="30"/>
      <c r="K166" s="30" t="s">
        <v>5</v>
      </c>
      <c r="L166" s="30"/>
    </row>
    <row r="167" spans="2:12" x14ac:dyDescent="0.25">
      <c r="B167" s="30"/>
      <c r="C167" s="3" t="s">
        <v>6</v>
      </c>
      <c r="D167" s="3" t="s">
        <v>7</v>
      </c>
      <c r="E167" s="3" t="s">
        <v>6</v>
      </c>
      <c r="F167" s="3" t="s">
        <v>7</v>
      </c>
      <c r="G167" s="3" t="s">
        <v>6</v>
      </c>
      <c r="H167" s="3" t="s">
        <v>7</v>
      </c>
      <c r="I167" s="3" t="s">
        <v>6</v>
      </c>
      <c r="J167" s="3" t="s">
        <v>7</v>
      </c>
      <c r="K167" s="3" t="s">
        <v>6</v>
      </c>
      <c r="L167" s="3" t="s">
        <v>7</v>
      </c>
    </row>
    <row r="168" spans="2:12" x14ac:dyDescent="0.25">
      <c r="B168" s="3" t="s">
        <v>8</v>
      </c>
      <c r="C168" s="4"/>
      <c r="D168" s="4"/>
      <c r="E168" s="4"/>
      <c r="F168" s="4"/>
      <c r="G168" s="4"/>
      <c r="H168" s="4"/>
      <c r="I168" s="4"/>
      <c r="J168" s="4"/>
      <c r="K168" s="4"/>
      <c r="L168" s="4"/>
    </row>
    <row r="169" spans="2:12" x14ac:dyDescent="0.25">
      <c r="B169" s="4" t="s">
        <v>107</v>
      </c>
      <c r="C169" s="5" t="s">
        <v>108</v>
      </c>
      <c r="D169" s="5" t="s">
        <v>109</v>
      </c>
      <c r="E169" s="5">
        <v>4.07</v>
      </c>
      <c r="F169" s="5">
        <v>6.18</v>
      </c>
      <c r="G169" s="5">
        <v>7.49</v>
      </c>
      <c r="H169" s="5">
        <v>10.96</v>
      </c>
      <c r="I169" s="5">
        <v>0.87</v>
      </c>
      <c r="J169" s="5">
        <v>1.28</v>
      </c>
      <c r="K169" s="5">
        <v>91.79</v>
      </c>
      <c r="L169" s="5">
        <v>135.07</v>
      </c>
    </row>
    <row r="170" spans="2:12" x14ac:dyDescent="0.25">
      <c r="B170" s="4" t="s">
        <v>52</v>
      </c>
      <c r="C170" s="5">
        <v>100</v>
      </c>
      <c r="D170" s="5">
        <v>130</v>
      </c>
      <c r="E170" s="5">
        <v>3.13</v>
      </c>
      <c r="F170" s="5">
        <v>4.57</v>
      </c>
      <c r="G170" s="5">
        <v>3.26</v>
      </c>
      <c r="H170" s="5">
        <v>4.78</v>
      </c>
      <c r="I170" s="5">
        <v>6.67</v>
      </c>
      <c r="J170" s="5">
        <v>9.57</v>
      </c>
      <c r="K170" s="5">
        <v>101.44</v>
      </c>
      <c r="L170" s="5">
        <v>145.96</v>
      </c>
    </row>
    <row r="171" spans="2:12" x14ac:dyDescent="0.25">
      <c r="B171" s="4" t="s">
        <v>67</v>
      </c>
      <c r="C171" s="5">
        <v>150</v>
      </c>
      <c r="D171" s="5">
        <v>200</v>
      </c>
      <c r="E171" s="5">
        <v>2.15</v>
      </c>
      <c r="F171" s="5">
        <v>3.13</v>
      </c>
      <c r="G171" s="5">
        <v>1.73</v>
      </c>
      <c r="H171" s="5">
        <v>2.31</v>
      </c>
      <c r="I171" s="5">
        <v>15.3</v>
      </c>
      <c r="J171" s="5">
        <v>20.46</v>
      </c>
      <c r="K171" s="5">
        <v>87.54</v>
      </c>
      <c r="L171" s="5">
        <v>116.73</v>
      </c>
    </row>
    <row r="172" spans="2:12" x14ac:dyDescent="0.25">
      <c r="B172" s="4" t="s">
        <v>30</v>
      </c>
      <c r="C172" s="5">
        <v>30</v>
      </c>
      <c r="D172" s="5">
        <v>30</v>
      </c>
      <c r="E172" s="5">
        <v>3.12</v>
      </c>
      <c r="F172" s="5">
        <v>3.12</v>
      </c>
      <c r="G172" s="5">
        <v>1.02</v>
      </c>
      <c r="H172" s="5">
        <v>1.02</v>
      </c>
      <c r="I172" s="5">
        <v>14.85</v>
      </c>
      <c r="J172" s="5">
        <v>14.85</v>
      </c>
      <c r="K172" s="5">
        <v>81</v>
      </c>
      <c r="L172" s="5">
        <v>81</v>
      </c>
    </row>
    <row r="173" spans="2:12" x14ac:dyDescent="0.25">
      <c r="B173" s="7" t="s">
        <v>12</v>
      </c>
      <c r="C173" s="8">
        <v>0.22</v>
      </c>
      <c r="D173" s="8">
        <v>0.25</v>
      </c>
      <c r="E173" s="3">
        <f>E169+E170+E171+E172</f>
        <v>12.469999999999999</v>
      </c>
      <c r="F173" s="3">
        <f t="shared" ref="F173:L173" si="21">F169+F170+F171+F172</f>
        <v>17</v>
      </c>
      <c r="G173" s="3">
        <f t="shared" si="21"/>
        <v>13.5</v>
      </c>
      <c r="H173" s="3">
        <f t="shared" si="21"/>
        <v>19.07</v>
      </c>
      <c r="I173" s="3">
        <f t="shared" si="21"/>
        <v>37.69</v>
      </c>
      <c r="J173" s="3">
        <f t="shared" si="21"/>
        <v>46.160000000000004</v>
      </c>
      <c r="K173" s="3">
        <f t="shared" si="21"/>
        <v>361.77000000000004</v>
      </c>
      <c r="L173" s="3">
        <f t="shared" si="21"/>
        <v>478.76</v>
      </c>
    </row>
    <row r="174" spans="2:12" x14ac:dyDescent="0.25">
      <c r="B174" s="9" t="s">
        <v>83</v>
      </c>
      <c r="C174" s="8"/>
      <c r="D174" s="8"/>
      <c r="E174" s="3"/>
      <c r="F174" s="3"/>
      <c r="G174" s="3"/>
      <c r="H174" s="3"/>
      <c r="I174" s="3"/>
      <c r="J174" s="3"/>
      <c r="K174" s="3"/>
      <c r="L174" s="3"/>
    </row>
    <row r="175" spans="2:12" x14ac:dyDescent="0.25">
      <c r="B175" s="10" t="s">
        <v>22</v>
      </c>
      <c r="C175" s="11">
        <v>100</v>
      </c>
      <c r="D175" s="11">
        <v>140</v>
      </c>
      <c r="E175" s="3">
        <v>0.4</v>
      </c>
      <c r="F175" s="3">
        <v>0.56000000000000005</v>
      </c>
      <c r="G175" s="3">
        <v>0.4</v>
      </c>
      <c r="H175" s="3">
        <v>0.56000000000000005</v>
      </c>
      <c r="I175" s="3">
        <v>9.8000000000000007</v>
      </c>
      <c r="J175" s="3">
        <v>13.72</v>
      </c>
      <c r="K175" s="3">
        <v>47</v>
      </c>
      <c r="L175" s="3">
        <v>65.8</v>
      </c>
    </row>
    <row r="176" spans="2:12" x14ac:dyDescent="0.25">
      <c r="B176" s="7" t="s">
        <v>12</v>
      </c>
      <c r="C176" s="8">
        <v>0.02</v>
      </c>
      <c r="D176" s="8">
        <v>0.02</v>
      </c>
      <c r="E176" s="3">
        <v>0.4</v>
      </c>
      <c r="F176" s="3">
        <v>0.56000000000000005</v>
      </c>
      <c r="G176" s="3">
        <v>0.4</v>
      </c>
      <c r="H176" s="3">
        <v>0.56000000000000005</v>
      </c>
      <c r="I176" s="3">
        <v>9.8000000000000007</v>
      </c>
      <c r="J176" s="3">
        <v>13.72</v>
      </c>
      <c r="K176" s="3">
        <v>47</v>
      </c>
      <c r="L176" s="3">
        <v>65.8</v>
      </c>
    </row>
    <row r="177" spans="2:12" x14ac:dyDescent="0.25">
      <c r="B177" s="3" t="s">
        <v>13</v>
      </c>
      <c r="C177" s="4"/>
      <c r="D177" s="4"/>
      <c r="E177" s="4"/>
      <c r="F177" s="4"/>
      <c r="G177" s="4"/>
      <c r="H177" s="4"/>
      <c r="I177" s="4"/>
      <c r="J177" s="4"/>
      <c r="K177" s="4"/>
      <c r="L177" s="4"/>
    </row>
    <row r="178" spans="2:12" x14ac:dyDescent="0.25">
      <c r="B178" s="4" t="s">
        <v>133</v>
      </c>
      <c r="C178" s="5">
        <v>40</v>
      </c>
      <c r="D178" s="5">
        <v>50</v>
      </c>
      <c r="E178" s="5">
        <v>0.32</v>
      </c>
      <c r="F178" s="5">
        <v>0.4</v>
      </c>
      <c r="G178" s="5">
        <v>0.04</v>
      </c>
      <c r="H178" s="5">
        <v>0.05</v>
      </c>
      <c r="I178" s="5">
        <v>1</v>
      </c>
      <c r="J178" s="5">
        <v>1.25</v>
      </c>
      <c r="K178" s="5">
        <v>5.6</v>
      </c>
      <c r="L178" s="5">
        <v>7</v>
      </c>
    </row>
    <row r="179" spans="2:12" x14ac:dyDescent="0.25">
      <c r="B179" s="1" t="s">
        <v>110</v>
      </c>
      <c r="C179" s="5">
        <v>150</v>
      </c>
      <c r="D179" s="5" t="s">
        <v>40</v>
      </c>
      <c r="E179" s="5">
        <v>1.52</v>
      </c>
      <c r="F179" s="2">
        <v>5.0999999999999996</v>
      </c>
      <c r="G179" s="5">
        <v>1.38</v>
      </c>
      <c r="H179" s="2">
        <v>2.9</v>
      </c>
      <c r="I179" s="5">
        <v>11.65</v>
      </c>
      <c r="J179" s="2">
        <v>14.03</v>
      </c>
      <c r="K179" s="5">
        <v>66.459999999999994</v>
      </c>
      <c r="L179" s="22">
        <v>110.05</v>
      </c>
    </row>
    <row r="180" spans="2:12" x14ac:dyDescent="0.25">
      <c r="B180" s="1" t="s">
        <v>53</v>
      </c>
      <c r="C180" s="5">
        <v>50</v>
      </c>
      <c r="D180" s="5">
        <v>70</v>
      </c>
      <c r="E180" s="5">
        <v>7.68</v>
      </c>
      <c r="F180" s="5">
        <v>10.73</v>
      </c>
      <c r="G180" s="5">
        <v>5.47</v>
      </c>
      <c r="H180" s="5">
        <v>7.5</v>
      </c>
      <c r="I180" s="5">
        <v>3.92</v>
      </c>
      <c r="J180" s="5">
        <v>5.49</v>
      </c>
      <c r="K180" s="5">
        <v>98.64</v>
      </c>
      <c r="L180" s="5">
        <v>136.22</v>
      </c>
    </row>
    <row r="181" spans="2:12" x14ac:dyDescent="0.25">
      <c r="B181" s="1" t="s">
        <v>111</v>
      </c>
      <c r="C181" s="5">
        <v>100</v>
      </c>
      <c r="D181" s="5">
        <v>130</v>
      </c>
      <c r="E181" s="5">
        <v>1.24</v>
      </c>
      <c r="F181" s="5">
        <v>1.61</v>
      </c>
      <c r="G181" s="5">
        <v>3.01</v>
      </c>
      <c r="H181" s="5">
        <v>3.88</v>
      </c>
      <c r="I181" s="5">
        <v>8.8699999999999992</v>
      </c>
      <c r="J181" s="5">
        <v>11.57</v>
      </c>
      <c r="K181" s="5">
        <v>68.11</v>
      </c>
      <c r="L181" s="5">
        <v>88.35</v>
      </c>
    </row>
    <row r="182" spans="2:12" x14ac:dyDescent="0.25">
      <c r="B182" s="1" t="s">
        <v>54</v>
      </c>
      <c r="C182" s="5">
        <v>130</v>
      </c>
      <c r="D182" s="5">
        <v>180</v>
      </c>
      <c r="E182" s="5">
        <v>0.4</v>
      </c>
      <c r="F182" s="5">
        <v>0.56000000000000005</v>
      </c>
      <c r="G182" s="5">
        <v>0</v>
      </c>
      <c r="H182" s="5">
        <v>0</v>
      </c>
      <c r="I182" s="5">
        <v>16.13</v>
      </c>
      <c r="J182" s="5">
        <v>14.37</v>
      </c>
      <c r="K182" s="5">
        <v>66.72</v>
      </c>
      <c r="L182" s="5">
        <v>57.46</v>
      </c>
    </row>
    <row r="183" spans="2:12" x14ac:dyDescent="0.25">
      <c r="B183" s="4" t="s">
        <v>16</v>
      </c>
      <c r="C183" s="5">
        <v>40</v>
      </c>
      <c r="D183" s="5">
        <v>60</v>
      </c>
      <c r="E183" s="5">
        <v>2.64</v>
      </c>
      <c r="F183" s="5">
        <v>3.06</v>
      </c>
      <c r="G183" s="5">
        <v>0.48</v>
      </c>
      <c r="H183" s="5">
        <v>0.72</v>
      </c>
      <c r="I183" s="5">
        <v>15.36</v>
      </c>
      <c r="J183" s="5">
        <v>20.04</v>
      </c>
      <c r="K183" s="5">
        <v>69.599999999999994</v>
      </c>
      <c r="L183" s="5">
        <v>104.4</v>
      </c>
    </row>
    <row r="184" spans="2:12" x14ac:dyDescent="0.25">
      <c r="B184" s="7" t="s">
        <v>12</v>
      </c>
      <c r="C184" s="8">
        <v>0.32</v>
      </c>
      <c r="D184" s="8">
        <v>0.3</v>
      </c>
      <c r="E184" s="3">
        <f t="shared" ref="E184:L184" si="22">E178+E179+E180+E181+E182+E183</f>
        <v>13.8</v>
      </c>
      <c r="F184" s="3">
        <f t="shared" si="22"/>
        <v>21.459999999999997</v>
      </c>
      <c r="G184" s="3">
        <f t="shared" si="22"/>
        <v>10.379999999999999</v>
      </c>
      <c r="H184" s="3">
        <f t="shared" si="22"/>
        <v>15.049999999999999</v>
      </c>
      <c r="I184" s="3">
        <f t="shared" si="22"/>
        <v>56.929999999999993</v>
      </c>
      <c r="J184" s="3">
        <f t="shared" si="22"/>
        <v>66.75</v>
      </c>
      <c r="K184" s="3">
        <f t="shared" si="22"/>
        <v>375.13</v>
      </c>
      <c r="L184" s="3">
        <f t="shared" si="22"/>
        <v>503.48</v>
      </c>
    </row>
    <row r="185" spans="2:12" x14ac:dyDescent="0.25">
      <c r="B185" s="3" t="s">
        <v>17</v>
      </c>
      <c r="C185" s="5"/>
      <c r="D185" s="5"/>
      <c r="E185" s="5"/>
      <c r="F185" s="5"/>
      <c r="G185" s="5"/>
      <c r="H185" s="5"/>
      <c r="I185" s="5"/>
      <c r="J185" s="5"/>
      <c r="K185" s="5"/>
      <c r="L185" s="5"/>
    </row>
    <row r="186" spans="2:12" x14ac:dyDescent="0.25">
      <c r="B186" s="1" t="s">
        <v>112</v>
      </c>
      <c r="C186" s="5">
        <v>120</v>
      </c>
      <c r="D186" s="5">
        <v>140</v>
      </c>
      <c r="E186" s="12">
        <v>15.89</v>
      </c>
      <c r="F186" s="12">
        <v>19.21</v>
      </c>
      <c r="G186" s="12">
        <v>4.0199999999999996</v>
      </c>
      <c r="H186" s="12">
        <v>4.63</v>
      </c>
      <c r="I186" s="12">
        <v>20.79</v>
      </c>
      <c r="J186" s="12">
        <v>24.25</v>
      </c>
      <c r="K186" s="12">
        <v>220.61</v>
      </c>
      <c r="L186" s="12">
        <v>257.16000000000003</v>
      </c>
    </row>
    <row r="187" spans="2:12" x14ac:dyDescent="0.25">
      <c r="B187" s="1" t="s">
        <v>18</v>
      </c>
      <c r="C187" s="5">
        <v>150</v>
      </c>
      <c r="D187" s="5">
        <v>180</v>
      </c>
      <c r="E187" s="5">
        <v>4.59</v>
      </c>
      <c r="F187" s="5">
        <v>4.9000000000000004</v>
      </c>
      <c r="G187" s="5">
        <v>3.96</v>
      </c>
      <c r="H187" s="5">
        <v>4.18</v>
      </c>
      <c r="I187" s="5">
        <v>7.6</v>
      </c>
      <c r="J187" s="5">
        <v>8.2100000000000009</v>
      </c>
      <c r="K187" s="5">
        <v>85.48</v>
      </c>
      <c r="L187" s="5">
        <v>92.32</v>
      </c>
    </row>
    <row r="188" spans="2:12" x14ac:dyDescent="0.25">
      <c r="B188" s="1" t="s">
        <v>113</v>
      </c>
      <c r="C188" s="5"/>
      <c r="D188" s="5">
        <v>40</v>
      </c>
      <c r="E188" s="5"/>
      <c r="F188" s="5">
        <v>2.04</v>
      </c>
      <c r="G188" s="5"/>
      <c r="H188" s="5">
        <v>1.89</v>
      </c>
      <c r="I188" s="5"/>
      <c r="J188" s="5">
        <v>16.649999999999999</v>
      </c>
      <c r="K188" s="5"/>
      <c r="L188" s="5">
        <v>92.86</v>
      </c>
    </row>
    <row r="189" spans="2:12" x14ac:dyDescent="0.25">
      <c r="B189" s="4" t="s">
        <v>136</v>
      </c>
      <c r="C189" s="5">
        <v>20</v>
      </c>
      <c r="D189" s="5">
        <v>25</v>
      </c>
      <c r="E189" s="5">
        <v>1.5</v>
      </c>
      <c r="F189" s="5">
        <v>1.88</v>
      </c>
      <c r="G189" s="5">
        <v>2.36</v>
      </c>
      <c r="H189" s="5">
        <v>2.95</v>
      </c>
      <c r="I189" s="5">
        <v>14.98</v>
      </c>
      <c r="J189" s="5">
        <v>18.73</v>
      </c>
      <c r="K189" s="5">
        <v>83.42</v>
      </c>
      <c r="L189" s="5">
        <v>104.28</v>
      </c>
    </row>
    <row r="190" spans="2:12" x14ac:dyDescent="0.25">
      <c r="B190" s="7" t="s">
        <v>12</v>
      </c>
      <c r="C190" s="8">
        <v>0.28999999999999998</v>
      </c>
      <c r="D190" s="8">
        <v>0.28999999999999998</v>
      </c>
      <c r="E190" s="3">
        <f>E186+E187+E188+E189</f>
        <v>21.98</v>
      </c>
      <c r="F190" s="3">
        <f>F187+F186+F188+F189</f>
        <v>28.029999999999998</v>
      </c>
      <c r="G190" s="3">
        <f t="shared" ref="G190:L190" si="23">G186+G187+G188+G189</f>
        <v>10.34</v>
      </c>
      <c r="H190" s="3">
        <f t="shared" si="23"/>
        <v>13.649999999999999</v>
      </c>
      <c r="I190" s="3">
        <f t="shared" si="23"/>
        <v>43.370000000000005</v>
      </c>
      <c r="J190" s="3">
        <f t="shared" si="23"/>
        <v>67.84</v>
      </c>
      <c r="K190" s="3">
        <f t="shared" si="23"/>
        <v>389.51000000000005</v>
      </c>
      <c r="L190" s="3">
        <f t="shared" si="23"/>
        <v>546.62</v>
      </c>
    </row>
    <row r="191" spans="2:12" x14ac:dyDescent="0.25">
      <c r="B191" s="3" t="s">
        <v>21</v>
      </c>
      <c r="C191" s="5"/>
      <c r="D191" s="5"/>
      <c r="E191" s="5"/>
      <c r="F191" s="5"/>
      <c r="G191" s="5"/>
      <c r="H191" s="5"/>
      <c r="I191" s="5"/>
      <c r="J191" s="5"/>
      <c r="K191" s="5"/>
      <c r="L191" s="5"/>
    </row>
    <row r="192" spans="2:12" x14ac:dyDescent="0.25">
      <c r="B192" s="1" t="s">
        <v>59</v>
      </c>
      <c r="C192" s="5" t="s">
        <v>60</v>
      </c>
      <c r="D192" s="5" t="s">
        <v>61</v>
      </c>
      <c r="E192" s="5">
        <v>4.3099999999999996</v>
      </c>
      <c r="F192" s="5">
        <v>4.37</v>
      </c>
      <c r="G192" s="5">
        <v>6.18</v>
      </c>
      <c r="H192" s="5">
        <v>8.43</v>
      </c>
      <c r="I192" s="5">
        <v>26.58</v>
      </c>
      <c r="J192" s="5">
        <v>30.95</v>
      </c>
      <c r="K192" s="5">
        <v>130.5</v>
      </c>
      <c r="L192" s="5">
        <v>169.65</v>
      </c>
    </row>
    <row r="193" spans="2:12" x14ac:dyDescent="0.25">
      <c r="B193" s="4" t="s">
        <v>150</v>
      </c>
      <c r="C193" s="5">
        <v>150</v>
      </c>
      <c r="D193" s="5">
        <v>200</v>
      </c>
      <c r="E193" s="5">
        <v>2.4700000000000002</v>
      </c>
      <c r="F193" s="5">
        <v>3.3</v>
      </c>
      <c r="G193" s="5">
        <v>2.59</v>
      </c>
      <c r="H193" s="5">
        <v>3.46</v>
      </c>
      <c r="I193" s="5">
        <v>17.18</v>
      </c>
      <c r="J193" s="5">
        <v>22.85</v>
      </c>
      <c r="K193" s="5">
        <v>119</v>
      </c>
      <c r="L193" s="5">
        <v>133.35</v>
      </c>
    </row>
    <row r="194" spans="2:12" ht="15.75" customHeight="1" x14ac:dyDescent="0.25">
      <c r="B194" s="7" t="s">
        <v>12</v>
      </c>
      <c r="C194" s="8">
        <v>0.15</v>
      </c>
      <c r="D194" s="8">
        <v>0.14000000000000001</v>
      </c>
      <c r="E194" s="3">
        <f>E192+E193</f>
        <v>6.7799999999999994</v>
      </c>
      <c r="F194" s="3">
        <f t="shared" ref="F194:L194" si="24">F192+F193</f>
        <v>7.67</v>
      </c>
      <c r="G194" s="3">
        <f t="shared" si="24"/>
        <v>8.77</v>
      </c>
      <c r="H194" s="3">
        <f t="shared" si="24"/>
        <v>11.89</v>
      </c>
      <c r="I194" s="3">
        <f t="shared" si="24"/>
        <v>43.76</v>
      </c>
      <c r="J194" s="3">
        <f t="shared" si="24"/>
        <v>53.8</v>
      </c>
      <c r="K194" s="3">
        <f t="shared" si="24"/>
        <v>249.5</v>
      </c>
      <c r="L194" s="3">
        <f t="shared" si="24"/>
        <v>303</v>
      </c>
    </row>
    <row r="195" spans="2:12" x14ac:dyDescent="0.25">
      <c r="B195" s="7" t="s">
        <v>23</v>
      </c>
      <c r="C195" s="8">
        <v>1</v>
      </c>
      <c r="D195" s="8">
        <v>1</v>
      </c>
      <c r="E195" s="3">
        <f t="shared" ref="E195:L195" si="25">E173+E175+E184+E190+E194</f>
        <v>55.430000000000007</v>
      </c>
      <c r="F195" s="3">
        <f t="shared" si="25"/>
        <v>74.72</v>
      </c>
      <c r="G195" s="3">
        <f t="shared" si="25"/>
        <v>43.39</v>
      </c>
      <c r="H195" s="3">
        <f t="shared" si="25"/>
        <v>60.22</v>
      </c>
      <c r="I195" s="3">
        <f t="shared" si="25"/>
        <v>191.54999999999998</v>
      </c>
      <c r="J195" s="3">
        <f t="shared" si="25"/>
        <v>248.26999999999998</v>
      </c>
      <c r="K195" s="3">
        <f t="shared" si="25"/>
        <v>1422.91</v>
      </c>
      <c r="L195" s="3">
        <f t="shared" si="25"/>
        <v>1897.6599999999999</v>
      </c>
    </row>
    <row r="196" spans="2:12" x14ac:dyDescent="0.25">
      <c r="B196" s="7" t="s">
        <v>24</v>
      </c>
      <c r="C196" s="4"/>
      <c r="D196" s="4"/>
      <c r="E196" s="3">
        <v>1</v>
      </c>
      <c r="F196" s="3">
        <v>1</v>
      </c>
      <c r="G196" s="15">
        <f>G195/E195</f>
        <v>0.78278910337362428</v>
      </c>
      <c r="H196" s="15">
        <f>H195/F195</f>
        <v>0.80594218415417562</v>
      </c>
      <c r="I196" s="15">
        <f>I195/E195</f>
        <v>3.455709904383907</v>
      </c>
      <c r="J196" s="15">
        <f>J195/F195</f>
        <v>3.3226713062098501</v>
      </c>
      <c r="K196" s="3"/>
      <c r="L196" s="3"/>
    </row>
    <row r="197" spans="2:12" x14ac:dyDescent="0.25">
      <c r="B197" s="16"/>
      <c r="C197" s="17"/>
      <c r="D197" s="17"/>
      <c r="E197" s="18"/>
      <c r="F197" s="18"/>
      <c r="G197" s="19"/>
      <c r="H197" s="19"/>
      <c r="I197" s="19"/>
      <c r="J197" s="19"/>
      <c r="K197" s="18"/>
      <c r="L197" s="18"/>
    </row>
    <row r="198" spans="2:12" x14ac:dyDescent="0.25">
      <c r="B198" s="16"/>
      <c r="C198" s="17"/>
      <c r="D198" s="17"/>
      <c r="E198" s="18"/>
      <c r="F198" s="18"/>
      <c r="G198" s="19"/>
      <c r="H198" s="19"/>
      <c r="I198" s="19"/>
      <c r="J198" s="19"/>
      <c r="K198" s="18"/>
      <c r="L198" s="18"/>
    </row>
    <row r="199" spans="2:12" x14ac:dyDescent="0.25">
      <c r="B199" s="16"/>
      <c r="C199" s="17"/>
      <c r="D199" s="17"/>
      <c r="E199" s="18"/>
      <c r="F199" s="18"/>
      <c r="G199" s="19"/>
      <c r="H199" s="19"/>
      <c r="I199" s="19"/>
      <c r="J199" s="19"/>
      <c r="K199" s="18"/>
      <c r="L199" s="18"/>
    </row>
    <row r="200" spans="2:12" x14ac:dyDescent="0.25">
      <c r="B200" s="16"/>
      <c r="C200" s="17"/>
      <c r="D200" s="17"/>
      <c r="E200" s="18"/>
      <c r="F200" s="18"/>
      <c r="G200" s="19"/>
      <c r="H200" s="19"/>
      <c r="I200" s="19"/>
      <c r="J200" s="19"/>
      <c r="K200" s="18"/>
      <c r="L200" s="18"/>
    </row>
    <row r="201" spans="2:12" x14ac:dyDescent="0.25">
      <c r="B201" s="16"/>
      <c r="C201" s="17"/>
      <c r="D201" s="17"/>
      <c r="E201" s="18"/>
      <c r="F201" s="18"/>
      <c r="G201" s="19"/>
      <c r="H201" s="19"/>
      <c r="I201" s="19"/>
      <c r="J201" s="19"/>
      <c r="K201" s="18"/>
      <c r="L201" s="18"/>
    </row>
    <row r="202" spans="2:12" x14ac:dyDescent="0.25">
      <c r="B202" s="16"/>
      <c r="C202" s="17"/>
      <c r="D202" s="17"/>
      <c r="E202" s="18"/>
      <c r="F202" s="18"/>
      <c r="G202" s="19"/>
      <c r="H202" s="19"/>
      <c r="I202" s="19"/>
      <c r="J202" s="19"/>
      <c r="K202" s="18"/>
      <c r="L202" s="18"/>
    </row>
    <row r="203" spans="2:12" x14ac:dyDescent="0.25">
      <c r="B203" s="16"/>
      <c r="C203" s="17"/>
      <c r="D203" s="17"/>
      <c r="E203" s="18"/>
      <c r="F203" s="18"/>
      <c r="G203" s="19"/>
      <c r="H203" s="19"/>
      <c r="I203" s="19"/>
      <c r="J203" s="19"/>
      <c r="K203" s="18"/>
      <c r="L203" s="18"/>
    </row>
    <row r="204" spans="2:12" x14ac:dyDescent="0.25">
      <c r="B204" s="16"/>
      <c r="C204" s="17"/>
      <c r="D204" s="17"/>
      <c r="E204" s="18"/>
      <c r="F204" s="18"/>
      <c r="G204" s="19"/>
      <c r="H204" s="19"/>
      <c r="I204" s="19"/>
      <c r="J204" s="19"/>
      <c r="K204" s="18"/>
      <c r="L204" s="18"/>
    </row>
    <row r="205" spans="2:12" ht="15.75" x14ac:dyDescent="0.25">
      <c r="B205" s="29" t="s">
        <v>25</v>
      </c>
      <c r="C205" s="29"/>
      <c r="D205" s="29"/>
      <c r="E205" s="29"/>
      <c r="F205" s="29"/>
      <c r="G205" s="29"/>
      <c r="H205" s="29"/>
      <c r="I205" s="29"/>
      <c r="J205" s="29"/>
      <c r="K205" s="29"/>
      <c r="L205" s="29"/>
    </row>
    <row r="206" spans="2:12" ht="15.75" x14ac:dyDescent="0.25">
      <c r="B206" s="31" t="s">
        <v>70</v>
      </c>
      <c r="C206" s="31"/>
      <c r="D206" s="31"/>
      <c r="E206" s="31"/>
      <c r="F206" s="31"/>
      <c r="G206" s="31"/>
      <c r="H206" s="31"/>
      <c r="I206" s="31"/>
      <c r="J206" s="31"/>
      <c r="K206" s="31"/>
      <c r="L206" s="31"/>
    </row>
    <row r="207" spans="2:12" x14ac:dyDescent="0.25">
      <c r="B207" s="30" t="s">
        <v>0</v>
      </c>
      <c r="C207" s="30" t="s">
        <v>1</v>
      </c>
      <c r="D207" s="30"/>
      <c r="E207" s="30" t="s">
        <v>2</v>
      </c>
      <c r="F207" s="30"/>
      <c r="G207" s="30" t="s">
        <v>3</v>
      </c>
      <c r="H207" s="30"/>
      <c r="I207" s="30" t="s">
        <v>4</v>
      </c>
      <c r="J207" s="30"/>
      <c r="K207" s="30" t="s">
        <v>5</v>
      </c>
      <c r="L207" s="30"/>
    </row>
    <row r="208" spans="2:12" x14ac:dyDescent="0.25">
      <c r="B208" s="30"/>
      <c r="C208" s="3" t="s">
        <v>6</v>
      </c>
      <c r="D208" s="3" t="s">
        <v>7</v>
      </c>
      <c r="E208" s="3" t="s">
        <v>6</v>
      </c>
      <c r="F208" s="3" t="s">
        <v>7</v>
      </c>
      <c r="G208" s="3" t="s">
        <v>6</v>
      </c>
      <c r="H208" s="3" t="s">
        <v>7</v>
      </c>
      <c r="I208" s="3" t="s">
        <v>6</v>
      </c>
      <c r="J208" s="3" t="s">
        <v>7</v>
      </c>
      <c r="K208" s="3" t="s">
        <v>6</v>
      </c>
      <c r="L208" s="3" t="s">
        <v>7</v>
      </c>
    </row>
    <row r="209" spans="2:12" x14ac:dyDescent="0.25">
      <c r="B209" s="3" t="s">
        <v>8</v>
      </c>
      <c r="C209" s="4"/>
      <c r="D209" s="4"/>
      <c r="E209" s="4"/>
      <c r="F209" s="4"/>
      <c r="G209" s="4"/>
      <c r="H209" s="4"/>
      <c r="I209" s="4"/>
      <c r="J209" s="4"/>
      <c r="K209" s="4"/>
      <c r="L209" s="4"/>
    </row>
    <row r="210" spans="2:12" x14ac:dyDescent="0.25">
      <c r="B210" s="4" t="s">
        <v>64</v>
      </c>
      <c r="C210" s="5">
        <v>140</v>
      </c>
      <c r="D210" s="5">
        <v>150</v>
      </c>
      <c r="E210" s="5">
        <v>3.79</v>
      </c>
      <c r="F210" s="5">
        <v>4.05</v>
      </c>
      <c r="G210" s="5">
        <v>4.55</v>
      </c>
      <c r="H210" s="5">
        <v>4.84</v>
      </c>
      <c r="I210" s="5">
        <v>21.04</v>
      </c>
      <c r="J210" s="5">
        <v>22.49</v>
      </c>
      <c r="K210" s="5">
        <v>142.01</v>
      </c>
      <c r="L210" s="5">
        <v>151.58000000000001</v>
      </c>
    </row>
    <row r="211" spans="2:12" x14ac:dyDescent="0.25">
      <c r="B211" s="4" t="s">
        <v>35</v>
      </c>
      <c r="C211" s="5">
        <v>150</v>
      </c>
      <c r="D211" s="5">
        <v>200</v>
      </c>
      <c r="E211" s="5">
        <v>0.03</v>
      </c>
      <c r="F211" s="5">
        <v>0.04</v>
      </c>
      <c r="G211" s="5">
        <v>0.01</v>
      </c>
      <c r="H211" s="5">
        <v>0.01</v>
      </c>
      <c r="I211" s="5">
        <v>7.5</v>
      </c>
      <c r="J211" s="5">
        <v>9.99</v>
      </c>
      <c r="K211" s="5">
        <v>30.13</v>
      </c>
      <c r="L211" s="5">
        <v>40.15</v>
      </c>
    </row>
    <row r="212" spans="2:12" ht="13.5" customHeight="1" x14ac:dyDescent="0.25">
      <c r="B212" s="4" t="s">
        <v>65</v>
      </c>
      <c r="C212" s="5">
        <v>10</v>
      </c>
      <c r="D212" s="5">
        <v>15</v>
      </c>
      <c r="E212" s="5">
        <v>2.6</v>
      </c>
      <c r="F212" s="5">
        <v>1.08</v>
      </c>
      <c r="G212" s="5">
        <v>2.65</v>
      </c>
      <c r="H212" s="5">
        <v>1.97</v>
      </c>
      <c r="I212" s="5">
        <v>0.35</v>
      </c>
      <c r="J212" s="5">
        <v>10.92</v>
      </c>
      <c r="K212" s="5">
        <v>35.56</v>
      </c>
      <c r="L212" s="5">
        <v>42.68</v>
      </c>
    </row>
    <row r="213" spans="2:12" x14ac:dyDescent="0.25">
      <c r="B213" s="4" t="s">
        <v>11</v>
      </c>
      <c r="C213" s="5">
        <v>20</v>
      </c>
      <c r="D213" s="5">
        <v>25</v>
      </c>
      <c r="E213" s="5">
        <v>1.5</v>
      </c>
      <c r="F213" s="5">
        <v>1.88</v>
      </c>
      <c r="G213" s="5">
        <v>2.36</v>
      </c>
      <c r="H213" s="5">
        <v>2.95</v>
      </c>
      <c r="I213" s="5">
        <v>14.98</v>
      </c>
      <c r="J213" s="5">
        <v>18.73</v>
      </c>
      <c r="K213" s="5">
        <v>83.42</v>
      </c>
      <c r="L213" s="5">
        <v>104.28</v>
      </c>
    </row>
    <row r="214" spans="2:12" x14ac:dyDescent="0.25">
      <c r="B214" s="7" t="s">
        <v>12</v>
      </c>
      <c r="C214" s="8">
        <v>0.18</v>
      </c>
      <c r="D214" s="8">
        <v>0.21</v>
      </c>
      <c r="E214" s="3">
        <f>E210+E211+E212+E213</f>
        <v>7.92</v>
      </c>
      <c r="F214" s="3">
        <f t="shared" ref="F214:L214" si="26">F210+F211+F212+F213</f>
        <v>7.05</v>
      </c>
      <c r="G214" s="3">
        <f t="shared" si="26"/>
        <v>9.5699999999999985</v>
      </c>
      <c r="H214" s="3">
        <f t="shared" si="26"/>
        <v>9.77</v>
      </c>
      <c r="I214" s="3">
        <f t="shared" si="26"/>
        <v>43.870000000000005</v>
      </c>
      <c r="J214" s="3">
        <f t="shared" si="26"/>
        <v>62.129999999999995</v>
      </c>
      <c r="K214" s="3">
        <f t="shared" si="26"/>
        <v>291.12</v>
      </c>
      <c r="L214" s="3">
        <f t="shared" si="26"/>
        <v>338.69000000000005</v>
      </c>
    </row>
    <row r="215" spans="2:12" x14ac:dyDescent="0.25">
      <c r="B215" s="9" t="s">
        <v>83</v>
      </c>
      <c r="C215" s="8"/>
      <c r="D215" s="8"/>
      <c r="E215" s="3"/>
      <c r="F215" s="3"/>
      <c r="G215" s="3"/>
      <c r="H215" s="3"/>
      <c r="I215" s="3"/>
      <c r="J215" s="3"/>
      <c r="K215" s="3"/>
      <c r="L215" s="3"/>
    </row>
    <row r="216" spans="2:12" x14ac:dyDescent="0.25">
      <c r="B216" s="10" t="s">
        <v>87</v>
      </c>
      <c r="C216" s="11">
        <v>80</v>
      </c>
      <c r="D216" s="11">
        <v>100</v>
      </c>
      <c r="E216" s="3">
        <v>0.56000000000000005</v>
      </c>
      <c r="F216" s="3">
        <v>0.7</v>
      </c>
      <c r="G216" s="3">
        <v>0.08</v>
      </c>
      <c r="H216" s="3">
        <v>0.1</v>
      </c>
      <c r="I216" s="3">
        <v>10.56</v>
      </c>
      <c r="J216" s="3">
        <v>13.2</v>
      </c>
      <c r="K216" s="3">
        <v>48</v>
      </c>
      <c r="L216" s="3">
        <v>60</v>
      </c>
    </row>
    <row r="217" spans="2:12" x14ac:dyDescent="0.25">
      <c r="B217" s="7" t="s">
        <v>12</v>
      </c>
      <c r="C217" s="8">
        <v>0.02</v>
      </c>
      <c r="D217" s="8">
        <v>0.02</v>
      </c>
      <c r="E217" s="3">
        <f>E216</f>
        <v>0.56000000000000005</v>
      </c>
      <c r="F217" s="3">
        <f t="shared" ref="F217:L217" si="27">F216</f>
        <v>0.7</v>
      </c>
      <c r="G217" s="3">
        <f t="shared" si="27"/>
        <v>0.08</v>
      </c>
      <c r="H217" s="3">
        <f t="shared" si="27"/>
        <v>0.1</v>
      </c>
      <c r="I217" s="3">
        <f t="shared" si="27"/>
        <v>10.56</v>
      </c>
      <c r="J217" s="3">
        <f t="shared" si="27"/>
        <v>13.2</v>
      </c>
      <c r="K217" s="3">
        <f t="shared" si="27"/>
        <v>48</v>
      </c>
      <c r="L217" s="3">
        <f t="shared" si="27"/>
        <v>60</v>
      </c>
    </row>
    <row r="218" spans="2:12" x14ac:dyDescent="0.25">
      <c r="B218" s="3" t="s">
        <v>13</v>
      </c>
      <c r="C218" s="4"/>
      <c r="D218" s="4"/>
      <c r="E218" s="4"/>
      <c r="F218" s="4"/>
      <c r="G218" s="4"/>
      <c r="H218" s="4"/>
      <c r="I218" s="4"/>
      <c r="J218" s="4"/>
      <c r="K218" s="4"/>
      <c r="L218" s="4"/>
    </row>
    <row r="219" spans="2:12" x14ac:dyDescent="0.25">
      <c r="B219" s="13" t="s">
        <v>132</v>
      </c>
      <c r="C219" s="5">
        <v>40</v>
      </c>
      <c r="D219" s="5">
        <v>50</v>
      </c>
      <c r="E219" s="5">
        <v>1.07</v>
      </c>
      <c r="F219" s="5">
        <v>1.34</v>
      </c>
      <c r="G219" s="5">
        <v>0.21</v>
      </c>
      <c r="H219" s="5">
        <v>0.26</v>
      </c>
      <c r="I219" s="5">
        <v>3.6</v>
      </c>
      <c r="J219" s="5">
        <v>4.5</v>
      </c>
      <c r="K219" s="5">
        <v>20.88</v>
      </c>
      <c r="L219" s="5">
        <v>26.1</v>
      </c>
    </row>
    <row r="220" spans="2:12" x14ac:dyDescent="0.25">
      <c r="B220" s="1" t="s">
        <v>97</v>
      </c>
      <c r="C220" s="5">
        <v>150</v>
      </c>
      <c r="D220" s="5">
        <v>200</v>
      </c>
      <c r="E220" s="5">
        <v>4.0999999999999996</v>
      </c>
      <c r="F220" s="5">
        <v>5.45</v>
      </c>
      <c r="G220" s="5">
        <v>5.45</v>
      </c>
      <c r="H220" s="5">
        <v>3.92</v>
      </c>
      <c r="I220" s="5">
        <v>11.56</v>
      </c>
      <c r="J220" s="5">
        <v>15.4</v>
      </c>
      <c r="K220" s="5">
        <v>101.14</v>
      </c>
      <c r="L220" s="5">
        <v>134.86000000000001</v>
      </c>
    </row>
    <row r="221" spans="2:12" x14ac:dyDescent="0.25">
      <c r="B221" s="1" t="s">
        <v>66</v>
      </c>
      <c r="C221" s="5">
        <v>50</v>
      </c>
      <c r="D221" s="5">
        <v>70</v>
      </c>
      <c r="E221" s="5">
        <v>7.33</v>
      </c>
      <c r="F221" s="5">
        <v>10.25</v>
      </c>
      <c r="G221" s="5">
        <v>9.77</v>
      </c>
      <c r="H221" s="5">
        <v>13.49</v>
      </c>
      <c r="I221" s="5">
        <v>2.87</v>
      </c>
      <c r="J221" s="5">
        <v>4</v>
      </c>
      <c r="K221" s="5">
        <v>140.24</v>
      </c>
      <c r="L221" s="5">
        <v>194.71</v>
      </c>
    </row>
    <row r="222" spans="2:12" x14ac:dyDescent="0.25">
      <c r="B222" s="1" t="s">
        <v>49</v>
      </c>
      <c r="C222" s="5">
        <v>100</v>
      </c>
      <c r="D222" s="5">
        <v>150</v>
      </c>
      <c r="E222" s="5">
        <v>1.93</v>
      </c>
      <c r="F222" s="5">
        <v>2.91</v>
      </c>
      <c r="G222" s="5">
        <v>2.74</v>
      </c>
      <c r="H222" s="5">
        <v>4.1500000000000004</v>
      </c>
      <c r="I222" s="5">
        <v>13.2</v>
      </c>
      <c r="J222" s="5">
        <v>19.829999999999998</v>
      </c>
      <c r="K222" s="5">
        <v>86.03</v>
      </c>
      <c r="L222" s="5">
        <v>129.63</v>
      </c>
    </row>
    <row r="223" spans="2:12" x14ac:dyDescent="0.25">
      <c r="B223" s="1" t="s">
        <v>114</v>
      </c>
      <c r="C223" s="5">
        <v>150</v>
      </c>
      <c r="D223" s="5">
        <v>200</v>
      </c>
      <c r="E223" s="5">
        <v>0.13</v>
      </c>
      <c r="F223" s="5">
        <v>0.17</v>
      </c>
      <c r="G223" s="5"/>
      <c r="H223" s="5"/>
      <c r="I223" s="5">
        <v>23.21</v>
      </c>
      <c r="J223" s="5">
        <v>30.96</v>
      </c>
      <c r="K223" s="5">
        <v>93.23</v>
      </c>
      <c r="L223" s="5">
        <v>124.29</v>
      </c>
    </row>
    <row r="224" spans="2:12" x14ac:dyDescent="0.25">
      <c r="B224" s="1" t="s">
        <v>16</v>
      </c>
      <c r="C224" s="5">
        <v>40</v>
      </c>
      <c r="D224" s="5">
        <v>60</v>
      </c>
      <c r="E224" s="5">
        <v>2.64</v>
      </c>
      <c r="F224" s="5">
        <v>3.96</v>
      </c>
      <c r="G224" s="5">
        <v>0.48</v>
      </c>
      <c r="H224" s="5">
        <v>0.72</v>
      </c>
      <c r="I224" s="5">
        <v>13.36</v>
      </c>
      <c r="J224" s="5">
        <v>20.04</v>
      </c>
      <c r="K224" s="5">
        <v>69.599999999999994</v>
      </c>
      <c r="L224" s="5">
        <v>104.4</v>
      </c>
    </row>
    <row r="225" spans="2:12" x14ac:dyDescent="0.25">
      <c r="B225" s="7" t="s">
        <v>12</v>
      </c>
      <c r="C225" s="8">
        <v>0.36</v>
      </c>
      <c r="D225" s="8">
        <v>0.36</v>
      </c>
      <c r="E225" s="3">
        <f>E219+E220+E221+E222+E223+E224</f>
        <v>17.2</v>
      </c>
      <c r="F225" s="3">
        <f t="shared" ref="F225:L225" si="28">F219+F220+F221+F222+F223+F224</f>
        <v>24.080000000000002</v>
      </c>
      <c r="G225" s="3">
        <f t="shared" si="28"/>
        <v>18.650000000000002</v>
      </c>
      <c r="H225" s="3">
        <f t="shared" si="28"/>
        <v>22.54</v>
      </c>
      <c r="I225" s="3">
        <f t="shared" si="28"/>
        <v>67.8</v>
      </c>
      <c r="J225" s="3">
        <f t="shared" si="28"/>
        <v>94.72999999999999</v>
      </c>
      <c r="K225" s="3">
        <f t="shared" si="28"/>
        <v>511.12</v>
      </c>
      <c r="L225" s="3">
        <f t="shared" si="28"/>
        <v>713.99</v>
      </c>
    </row>
    <row r="226" spans="2:12" x14ac:dyDescent="0.25">
      <c r="B226" s="3" t="s">
        <v>17</v>
      </c>
      <c r="C226" s="5"/>
      <c r="D226" s="5"/>
      <c r="E226" s="5"/>
      <c r="F226" s="5"/>
      <c r="G226" s="5"/>
      <c r="H226" s="5"/>
      <c r="I226" s="5"/>
      <c r="J226" s="5"/>
      <c r="K226" s="5"/>
      <c r="L226" s="5"/>
    </row>
    <row r="227" spans="2:12" x14ac:dyDescent="0.25">
      <c r="B227" s="1" t="s">
        <v>115</v>
      </c>
      <c r="C227" s="5">
        <v>50</v>
      </c>
      <c r="D227" s="5">
        <v>100</v>
      </c>
      <c r="E227" s="5">
        <v>5.7</v>
      </c>
      <c r="F227" s="5">
        <v>11.39</v>
      </c>
      <c r="G227" s="5">
        <v>9.77</v>
      </c>
      <c r="H227" s="5">
        <v>19.54</v>
      </c>
      <c r="I227" s="5">
        <v>0.68</v>
      </c>
      <c r="J227" s="5">
        <v>1.35</v>
      </c>
      <c r="K227" s="5">
        <v>115.65</v>
      </c>
      <c r="L227" s="5">
        <v>231.3</v>
      </c>
    </row>
    <row r="228" spans="2:12" x14ac:dyDescent="0.25">
      <c r="B228" s="1" t="s">
        <v>116</v>
      </c>
      <c r="C228" s="5">
        <v>100</v>
      </c>
      <c r="D228" s="5">
        <v>130</v>
      </c>
      <c r="E228" s="5">
        <v>2.12</v>
      </c>
      <c r="F228" s="5">
        <v>2.76</v>
      </c>
      <c r="G228" s="5">
        <v>2.09</v>
      </c>
      <c r="H228" s="5">
        <v>2.72</v>
      </c>
      <c r="I228" s="5">
        <v>8.56</v>
      </c>
      <c r="J228" s="5">
        <v>11.12</v>
      </c>
      <c r="K228" s="5">
        <v>61.22</v>
      </c>
      <c r="L228" s="5">
        <v>79.59</v>
      </c>
    </row>
    <row r="229" spans="2:12" x14ac:dyDescent="0.25">
      <c r="B229" s="4" t="s">
        <v>56</v>
      </c>
      <c r="C229" s="5" t="s">
        <v>57</v>
      </c>
      <c r="D229" s="5" t="s">
        <v>58</v>
      </c>
      <c r="E229" s="5">
        <v>0.08</v>
      </c>
      <c r="F229" s="5">
        <v>0.11</v>
      </c>
      <c r="G229" s="5">
        <v>0.01</v>
      </c>
      <c r="H229" s="5">
        <v>0.02</v>
      </c>
      <c r="I229" s="5">
        <v>9.58</v>
      </c>
      <c r="J229" s="5">
        <v>12.77</v>
      </c>
      <c r="K229" s="5">
        <v>39.49</v>
      </c>
      <c r="L229" s="5">
        <v>52.79</v>
      </c>
    </row>
    <row r="230" spans="2:12" x14ac:dyDescent="0.25">
      <c r="B230" s="4" t="s">
        <v>30</v>
      </c>
      <c r="C230" s="5">
        <v>30</v>
      </c>
      <c r="D230" s="5">
        <v>40</v>
      </c>
      <c r="E230" s="5">
        <v>3.12</v>
      </c>
      <c r="F230" s="5">
        <v>4.16</v>
      </c>
      <c r="G230" s="5">
        <v>1.02</v>
      </c>
      <c r="H230" s="5">
        <v>1.36</v>
      </c>
      <c r="I230" s="5">
        <v>14.85</v>
      </c>
      <c r="J230" s="5">
        <v>19.8</v>
      </c>
      <c r="K230" s="5">
        <v>81</v>
      </c>
      <c r="L230" s="5">
        <v>108</v>
      </c>
    </row>
    <row r="231" spans="2:12" x14ac:dyDescent="0.25">
      <c r="B231" s="4" t="s">
        <v>22</v>
      </c>
      <c r="C231" s="5">
        <v>100</v>
      </c>
      <c r="D231" s="5">
        <v>140</v>
      </c>
      <c r="E231" s="5">
        <v>0.4</v>
      </c>
      <c r="F231" s="5">
        <v>0.56000000000000005</v>
      </c>
      <c r="G231" s="5">
        <v>0.4</v>
      </c>
      <c r="H231" s="5">
        <v>0.56000000000000005</v>
      </c>
      <c r="I231" s="5">
        <v>9.8000000000000007</v>
      </c>
      <c r="J231" s="5">
        <v>13.72</v>
      </c>
      <c r="K231" s="5">
        <v>47</v>
      </c>
      <c r="L231" s="5">
        <v>65.8</v>
      </c>
    </row>
    <row r="232" spans="2:12" x14ac:dyDescent="0.25">
      <c r="B232" s="7" t="s">
        <v>12</v>
      </c>
      <c r="C232" s="8">
        <v>0.28999999999999998</v>
      </c>
      <c r="D232" s="8">
        <v>0.28000000000000003</v>
      </c>
      <c r="E232" s="3">
        <f>E227+E228+E229+E230+E231</f>
        <v>11.42</v>
      </c>
      <c r="F232" s="3">
        <f t="shared" ref="F232:L232" si="29">F227+F228+F229+F230+F231</f>
        <v>18.98</v>
      </c>
      <c r="G232" s="3">
        <f t="shared" si="29"/>
        <v>13.29</v>
      </c>
      <c r="H232" s="3">
        <f t="shared" si="29"/>
        <v>24.199999999999996</v>
      </c>
      <c r="I232" s="3">
        <f t="shared" si="29"/>
        <v>43.47</v>
      </c>
      <c r="J232" s="3">
        <f t="shared" si="29"/>
        <v>58.76</v>
      </c>
      <c r="K232" s="3">
        <f t="shared" si="29"/>
        <v>344.36</v>
      </c>
      <c r="L232" s="3">
        <f t="shared" si="29"/>
        <v>537.48</v>
      </c>
    </row>
    <row r="233" spans="2:12" x14ac:dyDescent="0.25">
      <c r="B233" s="3" t="s">
        <v>21</v>
      </c>
      <c r="C233" s="5"/>
      <c r="D233" s="5"/>
      <c r="E233" s="5"/>
      <c r="F233" s="5"/>
      <c r="G233" s="5"/>
      <c r="H233" s="5"/>
      <c r="I233" s="5"/>
      <c r="J233" s="5"/>
      <c r="K233" s="5"/>
      <c r="L233" s="5"/>
    </row>
    <row r="234" spans="2:12" x14ac:dyDescent="0.25">
      <c r="B234" s="4" t="s">
        <v>68</v>
      </c>
      <c r="C234" s="5">
        <v>40</v>
      </c>
      <c r="D234" s="5"/>
      <c r="E234" s="5">
        <v>2.0299999999999998</v>
      </c>
      <c r="F234" s="5"/>
      <c r="G234" s="5">
        <v>2.95</v>
      </c>
      <c r="H234" s="5"/>
      <c r="I234" s="5">
        <v>0.46</v>
      </c>
      <c r="J234" s="5"/>
      <c r="K234" s="5">
        <v>66.17</v>
      </c>
      <c r="L234" s="5"/>
    </row>
    <row r="235" spans="2:12" x14ac:dyDescent="0.25">
      <c r="B235" s="4" t="s">
        <v>69</v>
      </c>
      <c r="C235" s="5"/>
      <c r="D235" s="5">
        <v>40</v>
      </c>
      <c r="E235" s="5"/>
      <c r="F235" s="5">
        <v>2.41</v>
      </c>
      <c r="G235" s="5"/>
      <c r="H235" s="5">
        <v>5.98</v>
      </c>
      <c r="I235" s="5"/>
      <c r="J235" s="5">
        <v>0.22</v>
      </c>
      <c r="K235" s="5"/>
      <c r="L235" s="5">
        <v>71.13</v>
      </c>
    </row>
    <row r="236" spans="2:12" x14ac:dyDescent="0.25">
      <c r="B236" s="4" t="s">
        <v>55</v>
      </c>
      <c r="C236" s="5">
        <v>80</v>
      </c>
      <c r="D236" s="5">
        <v>130</v>
      </c>
      <c r="E236" s="5">
        <v>1.96</v>
      </c>
      <c r="F236" s="5">
        <v>3.18</v>
      </c>
      <c r="G236" s="5">
        <v>0.95</v>
      </c>
      <c r="H236" s="5">
        <v>1.95</v>
      </c>
      <c r="I236" s="5">
        <v>6.52</v>
      </c>
      <c r="J236" s="5">
        <v>10.59</v>
      </c>
      <c r="K236" s="5">
        <v>51.08</v>
      </c>
      <c r="L236" s="5">
        <v>102.5</v>
      </c>
    </row>
    <row r="237" spans="2:12" x14ac:dyDescent="0.25">
      <c r="B237" s="1" t="s">
        <v>43</v>
      </c>
      <c r="C237" s="5">
        <v>150</v>
      </c>
      <c r="D237" s="5">
        <v>200</v>
      </c>
      <c r="E237" s="5">
        <v>2.29</v>
      </c>
      <c r="F237" s="5">
        <v>3.07</v>
      </c>
      <c r="G237" s="5">
        <v>1.99</v>
      </c>
      <c r="H237" s="5">
        <v>2.65</v>
      </c>
      <c r="I237" s="5">
        <v>12.66</v>
      </c>
      <c r="J237" s="5">
        <v>16.829999999999998</v>
      </c>
      <c r="K237" s="5">
        <v>75.55</v>
      </c>
      <c r="L237" s="5">
        <v>100.5</v>
      </c>
    </row>
    <row r="238" spans="2:12" x14ac:dyDescent="0.25">
      <c r="B238" s="7" t="s">
        <v>12</v>
      </c>
      <c r="C238" s="8">
        <v>0.15</v>
      </c>
      <c r="D238" s="8">
        <v>0.13</v>
      </c>
      <c r="E238" s="3">
        <f>E234+E235+E236+E237</f>
        <v>6.2799999999999994</v>
      </c>
      <c r="F238" s="3">
        <f t="shared" ref="F238:L238" si="30">F234+F235+F236+F237</f>
        <v>8.66</v>
      </c>
      <c r="G238" s="3">
        <f t="shared" si="30"/>
        <v>5.8900000000000006</v>
      </c>
      <c r="H238" s="3">
        <f t="shared" si="30"/>
        <v>10.58</v>
      </c>
      <c r="I238" s="3">
        <f t="shared" si="30"/>
        <v>19.64</v>
      </c>
      <c r="J238" s="3">
        <f t="shared" si="30"/>
        <v>27.64</v>
      </c>
      <c r="K238" s="3">
        <f t="shared" si="30"/>
        <v>192.8</v>
      </c>
      <c r="L238" s="3">
        <f t="shared" si="30"/>
        <v>274.13</v>
      </c>
    </row>
    <row r="239" spans="2:12" x14ac:dyDescent="0.25">
      <c r="B239" s="7" t="s">
        <v>23</v>
      </c>
      <c r="C239" s="8">
        <v>1</v>
      </c>
      <c r="D239" s="8">
        <v>1</v>
      </c>
      <c r="E239" s="3">
        <f t="shared" ref="E239:L239" si="31">E214+E217+E225+E232+E238</f>
        <v>43.38</v>
      </c>
      <c r="F239" s="3">
        <f t="shared" si="31"/>
        <v>59.47</v>
      </c>
      <c r="G239" s="3">
        <f t="shared" si="31"/>
        <v>47.480000000000004</v>
      </c>
      <c r="H239" s="3">
        <f t="shared" si="31"/>
        <v>67.19</v>
      </c>
      <c r="I239" s="3">
        <f t="shared" si="31"/>
        <v>185.33999999999997</v>
      </c>
      <c r="J239" s="3">
        <f t="shared" si="31"/>
        <v>256.45999999999998</v>
      </c>
      <c r="K239" s="3">
        <f t="shared" si="31"/>
        <v>1387.3999999999999</v>
      </c>
      <c r="L239" s="3">
        <f t="shared" si="31"/>
        <v>1924.29</v>
      </c>
    </row>
    <row r="240" spans="2:12" x14ac:dyDescent="0.25">
      <c r="B240" s="7" t="s">
        <v>24</v>
      </c>
      <c r="C240" s="4"/>
      <c r="D240" s="4"/>
      <c r="E240" s="3">
        <v>1</v>
      </c>
      <c r="F240" s="3">
        <v>1</v>
      </c>
      <c r="G240" s="15">
        <f>G239/E239</f>
        <v>1.0945136007376672</v>
      </c>
      <c r="H240" s="15">
        <f>H239/F239</f>
        <v>1.1298133512695476</v>
      </c>
      <c r="I240" s="15">
        <f>I239/E239</f>
        <v>4.2724757952973711</v>
      </c>
      <c r="J240" s="15">
        <f>J239/F239</f>
        <v>4.3124264334958804</v>
      </c>
      <c r="K240" s="3"/>
      <c r="L240" s="3"/>
    </row>
    <row r="241" spans="2:12" x14ac:dyDescent="0.25">
      <c r="B241" s="16"/>
      <c r="C241" s="17"/>
      <c r="D241" s="17"/>
      <c r="E241" s="18"/>
      <c r="F241" s="18"/>
      <c r="G241" s="19"/>
      <c r="H241" s="19"/>
      <c r="I241" s="19"/>
      <c r="J241" s="19"/>
      <c r="K241" s="18"/>
      <c r="L241" s="18"/>
    </row>
    <row r="242" spans="2:12" x14ac:dyDescent="0.25">
      <c r="B242" s="16"/>
      <c r="C242" s="17"/>
      <c r="D242" s="17"/>
      <c r="E242" s="18"/>
      <c r="F242" s="18"/>
      <c r="G242" s="19"/>
      <c r="H242" s="19"/>
      <c r="I242" s="19"/>
      <c r="J242" s="19"/>
      <c r="K242" s="18"/>
      <c r="L242" s="18"/>
    </row>
    <row r="243" spans="2:12" x14ac:dyDescent="0.25">
      <c r="B243" s="16"/>
      <c r="C243" s="17"/>
      <c r="D243" s="17"/>
      <c r="E243" s="18"/>
      <c r="F243" s="18"/>
      <c r="G243" s="19"/>
      <c r="H243" s="19"/>
      <c r="I243" s="19"/>
      <c r="J243" s="19"/>
      <c r="K243" s="18"/>
      <c r="L243" s="18"/>
    </row>
    <row r="244" spans="2:12" x14ac:dyDescent="0.25">
      <c r="B244" s="16"/>
      <c r="C244" s="17"/>
      <c r="D244" s="17"/>
      <c r="E244" s="18"/>
      <c r="F244" s="18"/>
      <c r="G244" s="19"/>
      <c r="H244" s="19"/>
      <c r="I244" s="19"/>
      <c r="J244" s="19"/>
      <c r="K244" s="18"/>
      <c r="L244" s="18"/>
    </row>
    <row r="245" spans="2:12" x14ac:dyDescent="0.25">
      <c r="B245" s="16"/>
      <c r="C245" s="17"/>
      <c r="D245" s="17"/>
      <c r="E245" s="18"/>
      <c r="F245" s="18"/>
      <c r="G245" s="19"/>
      <c r="H245" s="19"/>
      <c r="I245" s="19"/>
      <c r="J245" s="19"/>
      <c r="K245" s="18"/>
      <c r="L245" s="18"/>
    </row>
    <row r="246" spans="2:12" ht="15" customHeight="1" x14ac:dyDescent="0.25">
      <c r="B246" s="29" t="s">
        <v>36</v>
      </c>
      <c r="C246" s="29"/>
      <c r="D246" s="29"/>
      <c r="E246" s="29"/>
      <c r="F246" s="29"/>
      <c r="G246" s="29"/>
      <c r="H246" s="29"/>
      <c r="I246" s="29"/>
      <c r="J246" s="29"/>
      <c r="K246" s="29"/>
      <c r="L246" s="29"/>
    </row>
    <row r="247" spans="2:12" ht="15.75" x14ac:dyDescent="0.25">
      <c r="B247" s="31" t="s">
        <v>70</v>
      </c>
      <c r="C247" s="31"/>
      <c r="D247" s="31"/>
      <c r="E247" s="31"/>
      <c r="F247" s="31"/>
      <c r="G247" s="31"/>
      <c r="H247" s="31"/>
      <c r="I247" s="31"/>
      <c r="J247" s="31"/>
      <c r="K247" s="31"/>
      <c r="L247" s="31"/>
    </row>
    <row r="248" spans="2:12" x14ac:dyDescent="0.25">
      <c r="B248" s="30" t="s">
        <v>0</v>
      </c>
      <c r="C248" s="30" t="s">
        <v>1</v>
      </c>
      <c r="D248" s="30"/>
      <c r="E248" s="30" t="s">
        <v>2</v>
      </c>
      <c r="F248" s="30"/>
      <c r="G248" s="30" t="s">
        <v>3</v>
      </c>
      <c r="H248" s="30"/>
      <c r="I248" s="30" t="s">
        <v>4</v>
      </c>
      <c r="J248" s="30"/>
      <c r="K248" s="30" t="s">
        <v>5</v>
      </c>
      <c r="L248" s="30"/>
    </row>
    <row r="249" spans="2:12" x14ac:dyDescent="0.25">
      <c r="B249" s="30"/>
      <c r="C249" s="3" t="s">
        <v>6</v>
      </c>
      <c r="D249" s="3" t="s">
        <v>7</v>
      </c>
      <c r="E249" s="3" t="s">
        <v>6</v>
      </c>
      <c r="F249" s="3" t="s">
        <v>7</v>
      </c>
      <c r="G249" s="3" t="s">
        <v>6</v>
      </c>
      <c r="H249" s="3" t="s">
        <v>7</v>
      </c>
      <c r="I249" s="3" t="s">
        <v>6</v>
      </c>
      <c r="J249" s="3" t="s">
        <v>7</v>
      </c>
      <c r="K249" s="3" t="s">
        <v>6</v>
      </c>
      <c r="L249" s="3" t="s">
        <v>7</v>
      </c>
    </row>
    <row r="250" spans="2:12" x14ac:dyDescent="0.25">
      <c r="B250" s="3" t="s">
        <v>8</v>
      </c>
      <c r="C250" s="4"/>
      <c r="D250" s="4"/>
      <c r="E250" s="4"/>
      <c r="F250" s="4"/>
      <c r="G250" s="4"/>
      <c r="H250" s="4"/>
      <c r="I250" s="4"/>
      <c r="J250" s="4"/>
      <c r="K250" s="4"/>
      <c r="L250" s="4"/>
    </row>
    <row r="251" spans="2:12" x14ac:dyDescent="0.25">
      <c r="B251" s="4" t="s">
        <v>28</v>
      </c>
      <c r="C251" s="5">
        <v>140</v>
      </c>
      <c r="D251" s="5">
        <v>150</v>
      </c>
      <c r="E251" s="5">
        <v>4.8899999999999997</v>
      </c>
      <c r="F251" s="5">
        <v>5.09</v>
      </c>
      <c r="G251" s="5">
        <v>5.76</v>
      </c>
      <c r="H251" s="5">
        <v>5.85</v>
      </c>
      <c r="I251" s="5">
        <v>18.04</v>
      </c>
      <c r="J251" s="5">
        <v>20.07</v>
      </c>
      <c r="K251" s="5">
        <v>138.19</v>
      </c>
      <c r="L251" s="5">
        <v>155.34</v>
      </c>
    </row>
    <row r="252" spans="2:12" x14ac:dyDescent="0.25">
      <c r="B252" s="4" t="s">
        <v>89</v>
      </c>
      <c r="C252" s="5">
        <v>130</v>
      </c>
      <c r="D252" s="5">
        <v>200</v>
      </c>
      <c r="E252" s="5">
        <v>2.2400000000000002</v>
      </c>
      <c r="F252" s="5">
        <v>3.45</v>
      </c>
      <c r="G252" s="5">
        <v>1.77</v>
      </c>
      <c r="H252" s="5">
        <v>2.73</v>
      </c>
      <c r="I252" s="5">
        <v>14.73</v>
      </c>
      <c r="J252" s="5">
        <v>22.65</v>
      </c>
      <c r="K252" s="5">
        <v>85.03</v>
      </c>
      <c r="L252" s="5">
        <v>130.82</v>
      </c>
    </row>
    <row r="253" spans="2:12" x14ac:dyDescent="0.25">
      <c r="B253" s="4" t="s">
        <v>19</v>
      </c>
      <c r="C253" s="5">
        <v>25</v>
      </c>
      <c r="D253" s="5">
        <v>35</v>
      </c>
      <c r="E253" s="5">
        <v>1.61</v>
      </c>
      <c r="F253" s="5">
        <v>2.25</v>
      </c>
      <c r="G253" s="5">
        <v>2.3199999999999998</v>
      </c>
      <c r="H253" s="5">
        <v>3.25</v>
      </c>
      <c r="I253" s="5">
        <v>14.34</v>
      </c>
      <c r="J253" s="5">
        <v>17.28</v>
      </c>
      <c r="K253" s="5">
        <v>100.78</v>
      </c>
      <c r="L253" s="5">
        <v>126.9</v>
      </c>
    </row>
    <row r="254" spans="2:12" x14ac:dyDescent="0.25">
      <c r="B254" s="7" t="s">
        <v>12</v>
      </c>
      <c r="C254" s="8">
        <v>0.27</v>
      </c>
      <c r="D254" s="8">
        <v>0.27</v>
      </c>
      <c r="E254" s="3">
        <f>E251+E252+E253</f>
        <v>8.74</v>
      </c>
      <c r="F254" s="3">
        <f t="shared" ref="F254:L254" si="32">F251+F252+F253</f>
        <v>10.79</v>
      </c>
      <c r="G254" s="3">
        <f t="shared" si="32"/>
        <v>9.85</v>
      </c>
      <c r="H254" s="3">
        <f t="shared" si="32"/>
        <v>11.83</v>
      </c>
      <c r="I254" s="3">
        <f t="shared" si="32"/>
        <v>47.11</v>
      </c>
      <c r="J254" s="3">
        <f t="shared" si="32"/>
        <v>60</v>
      </c>
      <c r="K254" s="3">
        <f t="shared" si="32"/>
        <v>324</v>
      </c>
      <c r="L254" s="3">
        <f t="shared" si="32"/>
        <v>413.05999999999995</v>
      </c>
    </row>
    <row r="255" spans="2:12" x14ac:dyDescent="0.25">
      <c r="B255" s="9" t="s">
        <v>83</v>
      </c>
      <c r="C255" s="8"/>
      <c r="D255" s="8"/>
      <c r="E255" s="3"/>
      <c r="F255" s="3"/>
      <c r="G255" s="3"/>
      <c r="H255" s="3"/>
      <c r="I255" s="3"/>
      <c r="J255" s="3"/>
      <c r="K255" s="3"/>
      <c r="L255" s="3"/>
    </row>
    <row r="256" spans="2:12" x14ac:dyDescent="0.25">
      <c r="B256" s="10" t="s">
        <v>22</v>
      </c>
      <c r="C256" s="11">
        <v>100</v>
      </c>
      <c r="D256" s="11">
        <v>140</v>
      </c>
      <c r="E256" s="3">
        <v>0.4</v>
      </c>
      <c r="F256" s="3">
        <v>0.56000000000000005</v>
      </c>
      <c r="G256" s="3">
        <v>0.4</v>
      </c>
      <c r="H256" s="3">
        <v>0.56000000000000005</v>
      </c>
      <c r="I256" s="3">
        <v>9.8000000000000007</v>
      </c>
      <c r="J256" s="3">
        <v>13.72</v>
      </c>
      <c r="K256" s="3">
        <v>47</v>
      </c>
      <c r="L256" s="3">
        <v>65.8</v>
      </c>
    </row>
    <row r="257" spans="2:12" x14ac:dyDescent="0.25">
      <c r="B257" s="7" t="s">
        <v>12</v>
      </c>
      <c r="C257" s="8">
        <v>0.02</v>
      </c>
      <c r="D257" s="8">
        <v>0.02</v>
      </c>
      <c r="E257" s="3">
        <f>E256</f>
        <v>0.4</v>
      </c>
      <c r="F257" s="3">
        <f t="shared" ref="F257:L257" si="33">F256</f>
        <v>0.56000000000000005</v>
      </c>
      <c r="G257" s="3">
        <f t="shared" si="33"/>
        <v>0.4</v>
      </c>
      <c r="H257" s="3">
        <f t="shared" si="33"/>
        <v>0.56000000000000005</v>
      </c>
      <c r="I257" s="3">
        <f t="shared" si="33"/>
        <v>9.8000000000000007</v>
      </c>
      <c r="J257" s="3">
        <f t="shared" si="33"/>
        <v>13.72</v>
      </c>
      <c r="K257" s="3">
        <f t="shared" si="33"/>
        <v>47</v>
      </c>
      <c r="L257" s="3">
        <f t="shared" si="33"/>
        <v>65.8</v>
      </c>
    </row>
    <row r="258" spans="2:12" x14ac:dyDescent="0.25">
      <c r="B258" s="3" t="s">
        <v>13</v>
      </c>
      <c r="C258" s="4"/>
      <c r="D258" s="4"/>
      <c r="E258" s="4"/>
      <c r="F258" s="4"/>
      <c r="G258" s="4"/>
      <c r="H258" s="4"/>
      <c r="I258" s="4"/>
      <c r="J258" s="4"/>
      <c r="K258" s="4"/>
      <c r="L258" s="4"/>
    </row>
    <row r="259" spans="2:12" x14ac:dyDescent="0.25">
      <c r="B259" s="4" t="s">
        <v>133</v>
      </c>
      <c r="C259" s="12">
        <v>40</v>
      </c>
      <c r="D259" s="12">
        <v>50</v>
      </c>
      <c r="E259" s="5">
        <v>0.32</v>
      </c>
      <c r="F259" s="5">
        <v>0.4</v>
      </c>
      <c r="G259" s="5">
        <v>0.04</v>
      </c>
      <c r="H259" s="5">
        <v>0.05</v>
      </c>
      <c r="I259" s="5">
        <v>1</v>
      </c>
      <c r="J259" s="5">
        <v>1.25</v>
      </c>
      <c r="K259" s="5">
        <v>5.6</v>
      </c>
      <c r="L259" s="5">
        <v>7</v>
      </c>
    </row>
    <row r="260" spans="2:12" x14ac:dyDescent="0.25">
      <c r="B260" s="1" t="s">
        <v>94</v>
      </c>
      <c r="C260" s="5" t="s">
        <v>93</v>
      </c>
      <c r="D260" s="5"/>
      <c r="E260" s="5">
        <v>1.1200000000000001</v>
      </c>
      <c r="F260" s="5"/>
      <c r="G260" s="5">
        <v>3.32</v>
      </c>
      <c r="H260" s="5"/>
      <c r="I260" s="5">
        <v>7.84</v>
      </c>
      <c r="J260" s="5"/>
      <c r="K260" s="5">
        <v>67.84</v>
      </c>
      <c r="L260" s="5"/>
    </row>
    <row r="261" spans="2:12" x14ac:dyDescent="0.25">
      <c r="B261" s="1" t="s">
        <v>156</v>
      </c>
      <c r="C261" s="5"/>
      <c r="D261" s="5" t="s">
        <v>32</v>
      </c>
      <c r="E261" s="5"/>
      <c r="F261" s="5">
        <v>5.78</v>
      </c>
      <c r="G261" s="5"/>
      <c r="H261" s="5">
        <v>5.78</v>
      </c>
      <c r="I261" s="5"/>
      <c r="J261" s="5">
        <v>10.36</v>
      </c>
      <c r="K261" s="5"/>
      <c r="L261" s="5">
        <v>120.8</v>
      </c>
    </row>
    <row r="262" spans="2:12" x14ac:dyDescent="0.25">
      <c r="B262" s="1" t="s">
        <v>77</v>
      </c>
      <c r="C262" s="5">
        <v>60</v>
      </c>
      <c r="D262" s="5">
        <v>60</v>
      </c>
      <c r="E262" s="5">
        <v>7.4</v>
      </c>
      <c r="F262" s="5">
        <v>7.4</v>
      </c>
      <c r="G262" s="5">
        <v>1.77</v>
      </c>
      <c r="H262" s="5">
        <v>1.77</v>
      </c>
      <c r="I262" s="5">
        <v>4.55</v>
      </c>
      <c r="J262" s="5">
        <v>4.5599999999999996</v>
      </c>
      <c r="K262" s="5">
        <v>109.47</v>
      </c>
      <c r="L262" s="5">
        <v>126.55</v>
      </c>
    </row>
    <row r="263" spans="2:12" x14ac:dyDescent="0.25">
      <c r="B263" s="1" t="s">
        <v>15</v>
      </c>
      <c r="C263" s="5">
        <v>100</v>
      </c>
      <c r="D263" s="5">
        <v>130</v>
      </c>
      <c r="E263" s="5">
        <v>1.84</v>
      </c>
      <c r="F263" s="5">
        <v>2.41</v>
      </c>
      <c r="G263" s="5">
        <v>1.83</v>
      </c>
      <c r="H263" s="5">
        <v>2.37</v>
      </c>
      <c r="I263" s="5">
        <v>11.55</v>
      </c>
      <c r="J263" s="5">
        <v>15.01</v>
      </c>
      <c r="K263" s="5">
        <v>94.05</v>
      </c>
      <c r="L263" s="5">
        <v>126.25</v>
      </c>
    </row>
    <row r="264" spans="2:12" x14ac:dyDescent="0.25">
      <c r="B264" s="1" t="s">
        <v>54</v>
      </c>
      <c r="C264" s="5">
        <v>130</v>
      </c>
      <c r="D264" s="5">
        <v>180</v>
      </c>
      <c r="E264" s="5">
        <v>0.4</v>
      </c>
      <c r="F264" s="5">
        <v>0.56000000000000005</v>
      </c>
      <c r="G264" s="5">
        <v>0</v>
      </c>
      <c r="H264" s="5">
        <v>0</v>
      </c>
      <c r="I264" s="5">
        <v>16.13</v>
      </c>
      <c r="J264" s="5">
        <v>14.37</v>
      </c>
      <c r="K264" s="5">
        <v>66.72</v>
      </c>
      <c r="L264" s="5">
        <v>57.46</v>
      </c>
    </row>
    <row r="265" spans="2:12" x14ac:dyDescent="0.25">
      <c r="B265" s="1" t="s">
        <v>16</v>
      </c>
      <c r="C265" s="5">
        <v>40</v>
      </c>
      <c r="D265" s="5">
        <v>60</v>
      </c>
      <c r="E265" s="5">
        <v>2.44</v>
      </c>
      <c r="F265" s="5">
        <v>3.96</v>
      </c>
      <c r="G265" s="5">
        <v>0.48</v>
      </c>
      <c r="H265" s="5">
        <v>0.72</v>
      </c>
      <c r="I265" s="5">
        <v>15.36</v>
      </c>
      <c r="J265" s="5">
        <v>20.04</v>
      </c>
      <c r="K265" s="5">
        <v>92.4</v>
      </c>
      <c r="L265" s="5">
        <v>114.4</v>
      </c>
    </row>
    <row r="266" spans="2:12" x14ac:dyDescent="0.25">
      <c r="B266" s="7" t="s">
        <v>12</v>
      </c>
      <c r="C266" s="8">
        <v>0.33</v>
      </c>
      <c r="D266" s="8">
        <v>0.34</v>
      </c>
      <c r="E266" s="3">
        <f>E259+E260+E262+E263+E264+E265+E261</f>
        <v>13.52</v>
      </c>
      <c r="F266" s="3">
        <f t="shared" ref="F266:L266" si="34">F259+F260+F262+F263+F264+F265+F261</f>
        <v>20.51</v>
      </c>
      <c r="G266" s="3">
        <f t="shared" si="34"/>
        <v>7.4399999999999995</v>
      </c>
      <c r="H266" s="3">
        <f t="shared" si="34"/>
        <v>10.690000000000001</v>
      </c>
      <c r="I266" s="3">
        <f t="shared" si="34"/>
        <v>56.43</v>
      </c>
      <c r="J266" s="3">
        <f t="shared" si="34"/>
        <v>65.59</v>
      </c>
      <c r="K266" s="3">
        <f t="shared" si="34"/>
        <v>436.07999999999993</v>
      </c>
      <c r="L266" s="3">
        <f t="shared" si="34"/>
        <v>552.45999999999992</v>
      </c>
    </row>
    <row r="267" spans="2:12" x14ac:dyDescent="0.25">
      <c r="B267" s="3" t="s">
        <v>17</v>
      </c>
      <c r="C267" s="5"/>
      <c r="D267" s="5"/>
      <c r="E267" s="5"/>
      <c r="F267" s="5"/>
      <c r="G267" s="5"/>
      <c r="H267" s="5"/>
      <c r="I267" s="5"/>
      <c r="J267" s="5"/>
      <c r="K267" s="5"/>
      <c r="L267" s="5"/>
    </row>
    <row r="268" spans="2:12" x14ac:dyDescent="0.25">
      <c r="B268" s="4" t="s">
        <v>118</v>
      </c>
      <c r="C268" s="5"/>
      <c r="D268" s="5" t="s">
        <v>144</v>
      </c>
      <c r="E268" s="5"/>
      <c r="F268" s="5">
        <v>6.95</v>
      </c>
      <c r="G268" s="5"/>
      <c r="H268" s="5">
        <v>10.039999999999999</v>
      </c>
      <c r="I268" s="5"/>
      <c r="J268" s="5">
        <v>26.11</v>
      </c>
      <c r="K268" s="5"/>
      <c r="L268" s="5">
        <v>206.48</v>
      </c>
    </row>
    <row r="269" spans="2:12" x14ac:dyDescent="0.25">
      <c r="B269" s="1" t="s">
        <v>117</v>
      </c>
      <c r="C269" s="5">
        <v>100</v>
      </c>
      <c r="D269" s="5"/>
      <c r="E269" s="5">
        <v>4.9400000000000004</v>
      </c>
      <c r="F269" s="5"/>
      <c r="G269" s="5">
        <v>6.12</v>
      </c>
      <c r="H269" s="5"/>
      <c r="I269" s="5">
        <v>18.61</v>
      </c>
      <c r="J269" s="5"/>
      <c r="K269" s="5">
        <v>132.74</v>
      </c>
      <c r="L269" s="5"/>
    </row>
    <row r="270" spans="2:12" x14ac:dyDescent="0.25">
      <c r="B270" s="4" t="s">
        <v>67</v>
      </c>
      <c r="C270" s="5">
        <v>150</v>
      </c>
      <c r="D270" s="5">
        <v>200</v>
      </c>
      <c r="E270" s="5">
        <v>2.35</v>
      </c>
      <c r="F270" s="5">
        <v>3.13</v>
      </c>
      <c r="G270" s="5">
        <v>1.73</v>
      </c>
      <c r="H270" s="5">
        <v>2.31</v>
      </c>
      <c r="I270" s="5">
        <v>16.940000000000001</v>
      </c>
      <c r="J270" s="5">
        <v>20.46</v>
      </c>
      <c r="K270" s="5">
        <v>87.54</v>
      </c>
      <c r="L270" s="5">
        <v>116.73</v>
      </c>
    </row>
    <row r="271" spans="2:12" x14ac:dyDescent="0.25">
      <c r="B271" s="4" t="s">
        <v>11</v>
      </c>
      <c r="C271" s="5">
        <v>20</v>
      </c>
      <c r="D271" s="5">
        <v>25</v>
      </c>
      <c r="E271" s="5">
        <v>1.5</v>
      </c>
      <c r="F271" s="5">
        <v>1.88</v>
      </c>
      <c r="G271" s="5">
        <v>2.36</v>
      </c>
      <c r="H271" s="5">
        <v>2.95</v>
      </c>
      <c r="I271" s="5">
        <v>14.98</v>
      </c>
      <c r="J271" s="5">
        <v>18.73</v>
      </c>
      <c r="K271" s="5">
        <v>93.42</v>
      </c>
      <c r="L271" s="5">
        <v>124.28</v>
      </c>
    </row>
    <row r="272" spans="2:12" x14ac:dyDescent="0.25">
      <c r="B272" s="7" t="s">
        <v>12</v>
      </c>
      <c r="C272" s="8">
        <v>0.31</v>
      </c>
      <c r="D272" s="8">
        <v>0.3</v>
      </c>
      <c r="E272" s="3">
        <f>E268+E269+E270+E271</f>
        <v>8.7900000000000009</v>
      </c>
      <c r="F272" s="3">
        <f t="shared" ref="F272:L272" si="35">F268+F269+F270+F271</f>
        <v>11.96</v>
      </c>
      <c r="G272" s="3">
        <f t="shared" si="35"/>
        <v>10.209999999999999</v>
      </c>
      <c r="H272" s="3">
        <f t="shared" si="35"/>
        <v>15.3</v>
      </c>
      <c r="I272" s="3">
        <f t="shared" si="35"/>
        <v>50.53</v>
      </c>
      <c r="J272" s="3">
        <f t="shared" si="35"/>
        <v>65.3</v>
      </c>
      <c r="K272" s="3">
        <f t="shared" si="35"/>
        <v>313.70000000000005</v>
      </c>
      <c r="L272" s="3">
        <f t="shared" si="35"/>
        <v>447.49</v>
      </c>
    </row>
    <row r="273" spans="2:12" x14ac:dyDescent="0.25">
      <c r="B273" s="3" t="s">
        <v>21</v>
      </c>
      <c r="C273" s="5"/>
      <c r="D273" s="5"/>
      <c r="E273" s="5"/>
      <c r="F273" s="5"/>
      <c r="G273" s="5"/>
      <c r="H273" s="5"/>
      <c r="I273" s="5"/>
      <c r="J273" s="5"/>
      <c r="K273" s="5"/>
      <c r="L273" s="5"/>
    </row>
    <row r="274" spans="2:12" x14ac:dyDescent="0.25">
      <c r="B274" s="4" t="s">
        <v>71</v>
      </c>
      <c r="C274" s="5">
        <v>120</v>
      </c>
      <c r="D274" s="5">
        <v>150</v>
      </c>
      <c r="E274" s="5">
        <v>6.74</v>
      </c>
      <c r="F274" s="5">
        <v>9.0399999999999991</v>
      </c>
      <c r="G274" s="5">
        <v>12.44</v>
      </c>
      <c r="H274" s="5">
        <v>15.8</v>
      </c>
      <c r="I274" s="5">
        <v>17.16</v>
      </c>
      <c r="J274" s="5">
        <v>19.95</v>
      </c>
      <c r="K274" s="5">
        <v>155.81</v>
      </c>
      <c r="L274" s="5">
        <v>180.26</v>
      </c>
    </row>
    <row r="275" spans="2:12" ht="17.25" customHeight="1" x14ac:dyDescent="0.25">
      <c r="B275" s="4" t="s">
        <v>80</v>
      </c>
      <c r="C275" s="5">
        <v>150</v>
      </c>
      <c r="D275" s="5">
        <v>200</v>
      </c>
      <c r="E275" s="5">
        <v>0.09</v>
      </c>
      <c r="F275" s="5">
        <v>0.11</v>
      </c>
      <c r="G275" s="5">
        <v>0.08</v>
      </c>
      <c r="H275" s="5">
        <v>0.11</v>
      </c>
      <c r="I275" s="5">
        <v>19.760000000000002</v>
      </c>
      <c r="J275" s="5">
        <v>26.34</v>
      </c>
      <c r="K275" s="5">
        <v>77.94</v>
      </c>
      <c r="L275" s="5">
        <v>103.91</v>
      </c>
    </row>
    <row r="276" spans="2:12" x14ac:dyDescent="0.25">
      <c r="B276" s="7" t="s">
        <v>12</v>
      </c>
      <c r="C276" s="8">
        <v>7.0000000000000007E-2</v>
      </c>
      <c r="D276" s="8">
        <v>7.0000000000000007E-2</v>
      </c>
      <c r="E276" s="3">
        <f>E274+E275</f>
        <v>6.83</v>
      </c>
      <c r="F276" s="3">
        <f t="shared" ref="F276:L276" si="36">F274+F275</f>
        <v>9.1499999999999986</v>
      </c>
      <c r="G276" s="3">
        <f t="shared" si="36"/>
        <v>12.52</v>
      </c>
      <c r="H276" s="3">
        <f t="shared" si="36"/>
        <v>15.91</v>
      </c>
      <c r="I276" s="3">
        <f t="shared" si="36"/>
        <v>36.92</v>
      </c>
      <c r="J276" s="3">
        <f t="shared" si="36"/>
        <v>46.29</v>
      </c>
      <c r="K276" s="3">
        <f t="shared" si="36"/>
        <v>233.75</v>
      </c>
      <c r="L276" s="3">
        <f t="shared" si="36"/>
        <v>284.16999999999996</v>
      </c>
    </row>
    <row r="277" spans="2:12" x14ac:dyDescent="0.25">
      <c r="B277" s="7" t="s">
        <v>23</v>
      </c>
      <c r="C277" s="8">
        <v>1</v>
      </c>
      <c r="D277" s="8">
        <v>1</v>
      </c>
      <c r="E277" s="3">
        <f t="shared" ref="E277:L277" si="37">E254+E257+E266+E272+E276</f>
        <v>38.28</v>
      </c>
      <c r="F277" s="3">
        <f t="shared" si="37"/>
        <v>52.97</v>
      </c>
      <c r="G277" s="3">
        <f t="shared" si="37"/>
        <v>40.42</v>
      </c>
      <c r="H277" s="3">
        <f t="shared" si="37"/>
        <v>54.290000000000006</v>
      </c>
      <c r="I277" s="3">
        <f t="shared" si="37"/>
        <v>200.79000000000002</v>
      </c>
      <c r="J277" s="3">
        <f t="shared" si="37"/>
        <v>250.9</v>
      </c>
      <c r="K277" s="3">
        <f t="shared" si="37"/>
        <v>1354.53</v>
      </c>
      <c r="L277" s="3">
        <f t="shared" si="37"/>
        <v>1762.98</v>
      </c>
    </row>
    <row r="278" spans="2:12" x14ac:dyDescent="0.25">
      <c r="B278" s="7" t="s">
        <v>81</v>
      </c>
      <c r="C278" s="4"/>
      <c r="D278" s="4"/>
      <c r="E278" s="3">
        <v>1</v>
      </c>
      <c r="F278" s="3">
        <v>1</v>
      </c>
      <c r="G278" s="15">
        <f>G277/E277</f>
        <v>1.0559038662486939</v>
      </c>
      <c r="H278" s="15">
        <f>H277/F277</f>
        <v>1.0249197659052296</v>
      </c>
      <c r="I278" s="15">
        <f>I277/E277</f>
        <v>5.2452978056426334</v>
      </c>
      <c r="J278" s="15">
        <f>J277/F277</f>
        <v>4.7366433830470083</v>
      </c>
      <c r="K278" s="3"/>
      <c r="L278" s="3"/>
    </row>
    <row r="279" spans="2:12" x14ac:dyDescent="0.25">
      <c r="B279" s="16"/>
      <c r="C279" s="17"/>
      <c r="D279" s="17"/>
      <c r="E279" s="18"/>
      <c r="F279" s="18"/>
      <c r="G279" s="19"/>
      <c r="H279" s="19"/>
      <c r="I279" s="19"/>
      <c r="J279" s="19"/>
      <c r="K279" s="18"/>
      <c r="L279" s="18"/>
    </row>
    <row r="280" spans="2:12" x14ac:dyDescent="0.25">
      <c r="B280" s="16"/>
      <c r="C280" s="17"/>
      <c r="D280" s="17"/>
      <c r="E280" s="18"/>
      <c r="F280" s="18"/>
      <c r="G280" s="19"/>
      <c r="H280" s="19"/>
      <c r="I280" s="19"/>
      <c r="J280" s="19"/>
      <c r="K280" s="18"/>
      <c r="L280" s="18"/>
    </row>
    <row r="281" spans="2:12" x14ac:dyDescent="0.25">
      <c r="B281" s="16"/>
      <c r="C281" s="17"/>
      <c r="D281" s="17"/>
      <c r="E281" s="18"/>
      <c r="F281" s="18"/>
      <c r="G281" s="19"/>
      <c r="H281" s="19"/>
      <c r="I281" s="19"/>
      <c r="J281" s="19"/>
      <c r="K281" s="18"/>
      <c r="L281" s="18"/>
    </row>
    <row r="282" spans="2:12" x14ac:dyDescent="0.25">
      <c r="B282" s="16"/>
      <c r="C282" s="17"/>
      <c r="D282" s="17"/>
      <c r="E282" s="18"/>
      <c r="F282" s="18"/>
      <c r="G282" s="19"/>
      <c r="H282" s="19"/>
      <c r="I282" s="19"/>
      <c r="J282" s="19"/>
      <c r="K282" s="18"/>
      <c r="L282" s="18"/>
    </row>
    <row r="283" spans="2:12" x14ac:dyDescent="0.25">
      <c r="B283" s="16"/>
      <c r="C283" s="17"/>
      <c r="D283" s="17"/>
      <c r="E283" s="18"/>
      <c r="F283" s="18"/>
      <c r="G283" s="19"/>
      <c r="H283" s="19"/>
      <c r="I283" s="19"/>
      <c r="J283" s="19"/>
      <c r="K283" s="18"/>
      <c r="L283" s="18"/>
    </row>
    <row r="284" spans="2:12" ht="14.25" customHeight="1" x14ac:dyDescent="0.25">
      <c r="B284" s="16"/>
      <c r="C284" s="17"/>
      <c r="D284" s="17"/>
      <c r="E284" s="18"/>
      <c r="F284" s="18"/>
      <c r="G284" s="19"/>
      <c r="H284" s="19"/>
      <c r="I284" s="19"/>
      <c r="J284" s="19"/>
      <c r="K284" s="18"/>
      <c r="L284" s="18"/>
    </row>
    <row r="285" spans="2:12" ht="14.25" customHeight="1" x14ac:dyDescent="0.25">
      <c r="B285" s="16"/>
      <c r="C285" s="17"/>
      <c r="D285" s="17"/>
      <c r="E285" s="18"/>
      <c r="F285" s="18"/>
      <c r="G285" s="19"/>
      <c r="H285" s="19"/>
      <c r="I285" s="19"/>
      <c r="J285" s="19"/>
      <c r="K285" s="18"/>
      <c r="L285" s="18"/>
    </row>
    <row r="286" spans="2:12" ht="14.25" customHeight="1" x14ac:dyDescent="0.25">
      <c r="B286" s="16"/>
      <c r="C286" s="17"/>
      <c r="D286" s="17"/>
      <c r="E286" s="18"/>
      <c r="F286" s="18"/>
      <c r="G286" s="19"/>
      <c r="H286" s="19"/>
      <c r="I286" s="19"/>
      <c r="J286" s="19"/>
      <c r="K286" s="18"/>
      <c r="L286" s="18"/>
    </row>
    <row r="287" spans="2:12" ht="13.5" customHeight="1" x14ac:dyDescent="0.25">
      <c r="B287" s="29" t="s">
        <v>48</v>
      </c>
      <c r="C287" s="29"/>
      <c r="D287" s="29"/>
      <c r="E287" s="29"/>
      <c r="F287" s="29"/>
      <c r="G287" s="29"/>
      <c r="H287" s="29"/>
      <c r="I287" s="29"/>
      <c r="J287" s="29"/>
      <c r="K287" s="29"/>
      <c r="L287" s="29"/>
    </row>
    <row r="288" spans="2:12" ht="15.75" customHeight="1" x14ac:dyDescent="0.25">
      <c r="B288" s="31" t="s">
        <v>70</v>
      </c>
      <c r="C288" s="31"/>
      <c r="D288" s="31"/>
      <c r="E288" s="31"/>
      <c r="F288" s="31"/>
      <c r="G288" s="31"/>
      <c r="H288" s="31"/>
      <c r="I288" s="31"/>
      <c r="J288" s="31"/>
      <c r="K288" s="31"/>
      <c r="L288" s="31"/>
    </row>
    <row r="289" spans="2:12" ht="11.25" customHeight="1" x14ac:dyDescent="0.25">
      <c r="B289" s="30" t="s">
        <v>0</v>
      </c>
      <c r="C289" s="30" t="s">
        <v>1</v>
      </c>
      <c r="D289" s="30"/>
      <c r="E289" s="30" t="s">
        <v>2</v>
      </c>
      <c r="F289" s="30"/>
      <c r="G289" s="30" t="s">
        <v>3</v>
      </c>
      <c r="H289" s="30"/>
      <c r="I289" s="30" t="s">
        <v>4</v>
      </c>
      <c r="J289" s="30"/>
      <c r="K289" s="30" t="s">
        <v>5</v>
      </c>
      <c r="L289" s="30"/>
    </row>
    <row r="290" spans="2:12" ht="11.25" customHeight="1" x14ac:dyDescent="0.25">
      <c r="B290" s="30"/>
      <c r="C290" s="3" t="s">
        <v>6</v>
      </c>
      <c r="D290" s="3" t="s">
        <v>7</v>
      </c>
      <c r="E290" s="3" t="s">
        <v>6</v>
      </c>
      <c r="F290" s="3" t="s">
        <v>7</v>
      </c>
      <c r="G290" s="3" t="s">
        <v>6</v>
      </c>
      <c r="H290" s="3" t="s">
        <v>7</v>
      </c>
      <c r="I290" s="3" t="s">
        <v>6</v>
      </c>
      <c r="J290" s="3" t="s">
        <v>7</v>
      </c>
      <c r="K290" s="3" t="s">
        <v>6</v>
      </c>
      <c r="L290" s="3" t="s">
        <v>7</v>
      </c>
    </row>
    <row r="291" spans="2:12" x14ac:dyDescent="0.25">
      <c r="B291" s="3" t="s">
        <v>8</v>
      </c>
      <c r="C291" s="4"/>
      <c r="D291" s="4"/>
      <c r="E291" s="4"/>
      <c r="F291" s="4"/>
      <c r="G291" s="4"/>
      <c r="H291" s="4"/>
      <c r="I291" s="4"/>
      <c r="J291" s="4"/>
      <c r="K291" s="4"/>
      <c r="L291" s="4"/>
    </row>
    <row r="292" spans="2:12" x14ac:dyDescent="0.25">
      <c r="B292" s="4" t="s">
        <v>37</v>
      </c>
      <c r="C292" s="5">
        <v>140</v>
      </c>
      <c r="D292" s="5">
        <v>150</v>
      </c>
      <c r="E292" s="5">
        <v>5.74</v>
      </c>
      <c r="F292" s="5">
        <v>6.15</v>
      </c>
      <c r="G292" s="5">
        <v>5.73</v>
      </c>
      <c r="H292" s="5">
        <v>6.1</v>
      </c>
      <c r="I292" s="5">
        <v>25.71</v>
      </c>
      <c r="J292" s="5">
        <v>27.47</v>
      </c>
      <c r="K292" s="5">
        <v>178.03</v>
      </c>
      <c r="L292" s="5">
        <v>190.13</v>
      </c>
    </row>
    <row r="293" spans="2:12" x14ac:dyDescent="0.25">
      <c r="B293" s="4" t="s">
        <v>43</v>
      </c>
      <c r="C293" s="5">
        <v>150</v>
      </c>
      <c r="D293" s="5">
        <v>200</v>
      </c>
      <c r="E293" s="5">
        <v>2.34</v>
      </c>
      <c r="F293" s="5">
        <v>3.15</v>
      </c>
      <c r="G293" s="5">
        <v>1.99</v>
      </c>
      <c r="H293" s="5">
        <v>2.2599999999999998</v>
      </c>
      <c r="I293" s="5">
        <v>14.05</v>
      </c>
      <c r="J293" s="5">
        <v>18.66</v>
      </c>
      <c r="K293" s="5">
        <v>84.57</v>
      </c>
      <c r="L293" s="5">
        <v>112.57</v>
      </c>
    </row>
    <row r="294" spans="2:12" x14ac:dyDescent="0.25">
      <c r="B294" s="4" t="s">
        <v>31</v>
      </c>
      <c r="C294" s="5">
        <v>25</v>
      </c>
      <c r="D294" s="5">
        <v>35</v>
      </c>
      <c r="E294" s="5">
        <v>2.93</v>
      </c>
      <c r="F294" s="5">
        <v>4.0999999999999996</v>
      </c>
      <c r="G294" s="5">
        <v>2.37</v>
      </c>
      <c r="H294" s="5">
        <v>3.31</v>
      </c>
      <c r="I294" s="5">
        <v>7.57</v>
      </c>
      <c r="J294" s="5">
        <v>10.61</v>
      </c>
      <c r="K294" s="5">
        <v>63.48</v>
      </c>
      <c r="L294" s="5">
        <v>88.87</v>
      </c>
    </row>
    <row r="295" spans="2:12" x14ac:dyDescent="0.25">
      <c r="B295" s="7" t="s">
        <v>12</v>
      </c>
      <c r="C295" s="8">
        <v>0.19</v>
      </c>
      <c r="D295" s="8">
        <v>0.19</v>
      </c>
      <c r="E295" s="3">
        <f>E292+E293+E294</f>
        <v>11.01</v>
      </c>
      <c r="F295" s="3">
        <f t="shared" ref="F295:L295" si="38">F292+F293+F294</f>
        <v>13.4</v>
      </c>
      <c r="G295" s="3">
        <f t="shared" si="38"/>
        <v>10.09</v>
      </c>
      <c r="H295" s="3">
        <f t="shared" si="38"/>
        <v>11.67</v>
      </c>
      <c r="I295" s="3">
        <f t="shared" si="38"/>
        <v>47.330000000000005</v>
      </c>
      <c r="J295" s="3">
        <f t="shared" si="38"/>
        <v>56.739999999999995</v>
      </c>
      <c r="K295" s="3">
        <f t="shared" si="38"/>
        <v>326.08000000000004</v>
      </c>
      <c r="L295" s="3">
        <f t="shared" si="38"/>
        <v>391.57</v>
      </c>
    </row>
    <row r="296" spans="2:12" x14ac:dyDescent="0.25">
      <c r="B296" s="9" t="s">
        <v>83</v>
      </c>
      <c r="C296" s="8"/>
      <c r="D296" s="8"/>
      <c r="E296" s="3"/>
      <c r="F296" s="3"/>
      <c r="G296" s="3"/>
      <c r="H296" s="3"/>
      <c r="I296" s="3"/>
      <c r="J296" s="3"/>
      <c r="K296" s="3"/>
      <c r="L296" s="3"/>
    </row>
    <row r="297" spans="2:12" x14ac:dyDescent="0.25">
      <c r="B297" s="10" t="s">
        <v>87</v>
      </c>
      <c r="C297" s="11">
        <v>80</v>
      </c>
      <c r="D297" s="11">
        <v>100</v>
      </c>
      <c r="E297" s="3">
        <v>0.56000000000000005</v>
      </c>
      <c r="F297" s="3">
        <v>0.7</v>
      </c>
      <c r="G297" s="3">
        <v>0.08</v>
      </c>
      <c r="H297" s="3">
        <v>0.1</v>
      </c>
      <c r="I297" s="3">
        <v>10.56</v>
      </c>
      <c r="J297" s="3">
        <v>13.2</v>
      </c>
      <c r="K297" s="3">
        <v>48</v>
      </c>
      <c r="L297" s="3">
        <v>60</v>
      </c>
    </row>
    <row r="298" spans="2:12" x14ac:dyDescent="0.25">
      <c r="B298" s="7" t="s">
        <v>12</v>
      </c>
      <c r="C298" s="8">
        <v>0.02</v>
      </c>
      <c r="D298" s="8">
        <v>0.02</v>
      </c>
      <c r="E298" s="3">
        <f>E297</f>
        <v>0.56000000000000005</v>
      </c>
      <c r="F298" s="3">
        <f t="shared" ref="F298:L298" si="39">F297</f>
        <v>0.7</v>
      </c>
      <c r="G298" s="3">
        <f t="shared" si="39"/>
        <v>0.08</v>
      </c>
      <c r="H298" s="3">
        <f t="shared" si="39"/>
        <v>0.1</v>
      </c>
      <c r="I298" s="3">
        <f t="shared" si="39"/>
        <v>10.56</v>
      </c>
      <c r="J298" s="3">
        <f t="shared" si="39"/>
        <v>13.2</v>
      </c>
      <c r="K298" s="3">
        <f t="shared" si="39"/>
        <v>48</v>
      </c>
      <c r="L298" s="3">
        <f t="shared" si="39"/>
        <v>60</v>
      </c>
    </row>
    <row r="299" spans="2:12" x14ac:dyDescent="0.25">
      <c r="B299" s="3" t="s">
        <v>13</v>
      </c>
      <c r="C299" s="4"/>
      <c r="D299" s="4"/>
      <c r="E299" s="4"/>
      <c r="F299" s="4"/>
      <c r="G299" s="4"/>
      <c r="H299" s="4"/>
      <c r="I299" s="4"/>
      <c r="J299" s="4"/>
      <c r="K299" s="4"/>
      <c r="L299" s="4"/>
    </row>
    <row r="300" spans="2:12" x14ac:dyDescent="0.25">
      <c r="B300" s="13" t="s">
        <v>133</v>
      </c>
      <c r="C300" s="12">
        <v>40</v>
      </c>
      <c r="D300" s="12">
        <v>50</v>
      </c>
      <c r="E300" s="12">
        <v>0.34</v>
      </c>
      <c r="F300" s="12">
        <v>0.43</v>
      </c>
      <c r="G300" s="12">
        <v>2.08</v>
      </c>
      <c r="H300" s="12">
        <v>2.5499999999999998</v>
      </c>
      <c r="I300" s="12">
        <v>1.28</v>
      </c>
      <c r="J300" s="12">
        <v>1.6</v>
      </c>
      <c r="K300" s="12">
        <v>24.87</v>
      </c>
      <c r="L300" s="12">
        <v>31.09</v>
      </c>
    </row>
    <row r="301" spans="2:12" x14ac:dyDescent="0.25">
      <c r="B301" s="13" t="s">
        <v>145</v>
      </c>
      <c r="C301" s="12"/>
      <c r="D301" s="12" t="s">
        <v>40</v>
      </c>
      <c r="E301" s="12"/>
      <c r="F301" s="12">
        <v>8.41</v>
      </c>
      <c r="G301" s="12"/>
      <c r="H301" s="12">
        <v>4.49</v>
      </c>
      <c r="I301" s="12"/>
      <c r="J301" s="12">
        <v>14.99</v>
      </c>
      <c r="K301" s="12"/>
      <c r="L301" s="12">
        <v>142.05000000000001</v>
      </c>
    </row>
    <row r="302" spans="2:12" x14ac:dyDescent="0.25">
      <c r="B302" s="1" t="s">
        <v>146</v>
      </c>
      <c r="C302" s="5">
        <v>150</v>
      </c>
      <c r="D302" s="5"/>
      <c r="E302" s="5">
        <v>3.08</v>
      </c>
      <c r="F302" s="5"/>
      <c r="G302" s="5">
        <v>2.64</v>
      </c>
      <c r="H302" s="5"/>
      <c r="I302" s="5">
        <v>11.2</v>
      </c>
      <c r="J302" s="5"/>
      <c r="K302" s="5">
        <v>83.8</v>
      </c>
      <c r="L302" s="5"/>
    </row>
    <row r="303" spans="2:12" x14ac:dyDescent="0.25">
      <c r="B303" s="1" t="s">
        <v>72</v>
      </c>
      <c r="C303" s="5">
        <v>60</v>
      </c>
      <c r="D303" s="5"/>
      <c r="E303" s="5">
        <v>6.13</v>
      </c>
      <c r="F303" s="5"/>
      <c r="G303" s="5">
        <v>8.2899999999999991</v>
      </c>
      <c r="H303" s="5"/>
      <c r="I303" s="5">
        <v>5.66</v>
      </c>
      <c r="J303" s="5"/>
      <c r="K303" s="5">
        <v>136.11000000000001</v>
      </c>
      <c r="L303" s="5"/>
    </row>
    <row r="304" spans="2:12" x14ac:dyDescent="0.25">
      <c r="B304" s="1" t="s">
        <v>119</v>
      </c>
      <c r="C304" s="5"/>
      <c r="D304" s="5">
        <v>80</v>
      </c>
      <c r="E304" s="5"/>
      <c r="F304" s="5">
        <v>10.23</v>
      </c>
      <c r="G304" s="5"/>
      <c r="H304" s="5">
        <v>14.75</v>
      </c>
      <c r="I304" s="5"/>
      <c r="J304" s="5">
        <v>5.82</v>
      </c>
      <c r="K304" s="5"/>
      <c r="L304" s="5">
        <v>241.99</v>
      </c>
    </row>
    <row r="305" spans="2:12" x14ac:dyDescent="0.25">
      <c r="B305" s="1" t="s">
        <v>49</v>
      </c>
      <c r="C305" s="5">
        <v>100</v>
      </c>
      <c r="D305" s="5">
        <v>150</v>
      </c>
      <c r="E305" s="5">
        <v>1.63</v>
      </c>
      <c r="F305" s="5">
        <v>2.31</v>
      </c>
      <c r="G305" s="5">
        <v>2.74</v>
      </c>
      <c r="H305" s="5">
        <v>4.1500000000000004</v>
      </c>
      <c r="I305" s="5">
        <v>13.2</v>
      </c>
      <c r="J305" s="5">
        <v>19.829999999999998</v>
      </c>
      <c r="K305" s="5">
        <v>86.03</v>
      </c>
      <c r="L305" s="5">
        <v>129.63</v>
      </c>
    </row>
    <row r="306" spans="2:12" x14ac:dyDescent="0.25">
      <c r="B306" s="13" t="s">
        <v>42</v>
      </c>
      <c r="C306" s="12">
        <v>150</v>
      </c>
      <c r="D306" s="12">
        <v>180</v>
      </c>
      <c r="E306" s="12">
        <v>0.11</v>
      </c>
      <c r="F306" s="12">
        <v>0.14000000000000001</v>
      </c>
      <c r="G306" s="12">
        <v>0.11</v>
      </c>
      <c r="H306" s="12">
        <v>0.14000000000000001</v>
      </c>
      <c r="I306" s="12">
        <v>16.12</v>
      </c>
      <c r="J306" s="12">
        <v>21.49</v>
      </c>
      <c r="K306" s="12">
        <v>66.56</v>
      </c>
      <c r="L306" s="12">
        <v>88.74</v>
      </c>
    </row>
    <row r="307" spans="2:12" x14ac:dyDescent="0.25">
      <c r="B307" s="1" t="s">
        <v>73</v>
      </c>
      <c r="C307" s="5">
        <v>40</v>
      </c>
      <c r="D307" s="5">
        <v>60</v>
      </c>
      <c r="E307" s="5">
        <v>2.04</v>
      </c>
      <c r="F307" s="5">
        <v>3.96</v>
      </c>
      <c r="G307" s="5">
        <v>0.48</v>
      </c>
      <c r="H307" s="5">
        <v>0.72</v>
      </c>
      <c r="I307" s="5">
        <v>13.36</v>
      </c>
      <c r="J307" s="5">
        <v>20.04</v>
      </c>
      <c r="K307" s="5">
        <v>69.900000000000006</v>
      </c>
      <c r="L307" s="5">
        <v>104.04</v>
      </c>
    </row>
    <row r="308" spans="2:12" x14ac:dyDescent="0.25">
      <c r="B308" s="7" t="s">
        <v>12</v>
      </c>
      <c r="C308" s="8">
        <v>0.3</v>
      </c>
      <c r="D308" s="8">
        <v>0.32</v>
      </c>
      <c r="E308" s="3">
        <f>E300+E302+E303+E304+E305+E306+E307</f>
        <v>13.329999999999998</v>
      </c>
      <c r="F308" s="3">
        <f t="shared" ref="F308:L308" si="40">F300+F302+F303+F304+F305+F306+F307</f>
        <v>17.07</v>
      </c>
      <c r="G308" s="3">
        <f t="shared" si="40"/>
        <v>16.34</v>
      </c>
      <c r="H308" s="3">
        <f t="shared" si="40"/>
        <v>22.310000000000002</v>
      </c>
      <c r="I308" s="3">
        <f t="shared" si="40"/>
        <v>60.82</v>
      </c>
      <c r="J308" s="3">
        <f t="shared" si="40"/>
        <v>68.78</v>
      </c>
      <c r="K308" s="3">
        <f t="shared" si="40"/>
        <v>467.2700000000001</v>
      </c>
      <c r="L308" s="3">
        <f t="shared" si="40"/>
        <v>595.49</v>
      </c>
    </row>
    <row r="309" spans="2:12" x14ac:dyDescent="0.25">
      <c r="B309" s="3" t="s">
        <v>17</v>
      </c>
      <c r="C309" s="5"/>
      <c r="D309" s="5"/>
      <c r="E309" s="5"/>
      <c r="F309" s="5"/>
      <c r="G309" s="5"/>
      <c r="H309" s="5"/>
      <c r="I309" s="5"/>
      <c r="J309" s="5"/>
      <c r="K309" s="5"/>
      <c r="L309" s="5"/>
    </row>
    <row r="310" spans="2:12" x14ac:dyDescent="0.25">
      <c r="B310" s="4" t="s">
        <v>120</v>
      </c>
      <c r="C310" s="5">
        <v>130</v>
      </c>
      <c r="D310" s="5">
        <v>140</v>
      </c>
      <c r="E310" s="5">
        <v>13.08</v>
      </c>
      <c r="F310" s="5">
        <v>14.84</v>
      </c>
      <c r="G310" s="5">
        <v>6.91</v>
      </c>
      <c r="H310" s="5">
        <v>7.05</v>
      </c>
      <c r="I310" s="5">
        <v>30.92</v>
      </c>
      <c r="J310" s="5">
        <v>33.299999999999997</v>
      </c>
      <c r="K310" s="5">
        <v>270.61</v>
      </c>
      <c r="L310" s="5">
        <v>300.02999999999997</v>
      </c>
    </row>
    <row r="311" spans="2:12" x14ac:dyDescent="0.25">
      <c r="B311" s="1" t="s">
        <v>18</v>
      </c>
      <c r="C311" s="5">
        <v>150</v>
      </c>
      <c r="D311" s="5">
        <v>180</v>
      </c>
      <c r="E311" s="5">
        <v>4.59</v>
      </c>
      <c r="F311" s="5">
        <v>4.9000000000000004</v>
      </c>
      <c r="G311" s="5">
        <v>3.96</v>
      </c>
      <c r="H311" s="5">
        <v>4.18</v>
      </c>
      <c r="I311" s="5">
        <v>7.6</v>
      </c>
      <c r="J311" s="5">
        <v>8.1999999999999993</v>
      </c>
      <c r="K311" s="5">
        <v>85.48</v>
      </c>
      <c r="L311" s="5">
        <v>92.29</v>
      </c>
    </row>
    <row r="312" spans="2:12" x14ac:dyDescent="0.25">
      <c r="B312" s="4" t="s">
        <v>30</v>
      </c>
      <c r="C312" s="5">
        <v>20</v>
      </c>
      <c r="D312" s="5">
        <v>40</v>
      </c>
      <c r="E312" s="5">
        <v>2.08</v>
      </c>
      <c r="F312" s="5">
        <v>4.16</v>
      </c>
      <c r="G312" s="5">
        <v>0.68</v>
      </c>
      <c r="H312" s="5">
        <v>1.36</v>
      </c>
      <c r="I312" s="5">
        <v>9.9</v>
      </c>
      <c r="J312" s="5">
        <v>19.8</v>
      </c>
      <c r="K312" s="5">
        <v>54</v>
      </c>
      <c r="L312" s="5">
        <v>108</v>
      </c>
    </row>
    <row r="313" spans="2:12" x14ac:dyDescent="0.25">
      <c r="B313" s="4" t="s">
        <v>22</v>
      </c>
      <c r="C313" s="5">
        <v>100</v>
      </c>
      <c r="D313" s="5">
        <v>140</v>
      </c>
      <c r="E313" s="5">
        <v>0.4</v>
      </c>
      <c r="F313" s="5">
        <v>0.56000000000000005</v>
      </c>
      <c r="G313" s="5">
        <v>0.4</v>
      </c>
      <c r="H313" s="5">
        <v>0.56000000000000005</v>
      </c>
      <c r="I313" s="5">
        <v>9.8000000000000007</v>
      </c>
      <c r="J313" s="5">
        <v>13.72</v>
      </c>
      <c r="K313" s="5">
        <v>47</v>
      </c>
      <c r="L313" s="5">
        <v>65.8</v>
      </c>
    </row>
    <row r="314" spans="2:12" ht="17.25" customHeight="1" x14ac:dyDescent="0.25">
      <c r="B314" s="7" t="s">
        <v>12</v>
      </c>
      <c r="C314" s="8">
        <v>0.31</v>
      </c>
      <c r="D314" s="8">
        <v>0.33</v>
      </c>
      <c r="E314" s="3">
        <f>E310+E311+E312+E313</f>
        <v>20.149999999999999</v>
      </c>
      <c r="F314" s="3">
        <f t="shared" ref="F314:L314" si="41">F310+F311+F312+F313</f>
        <v>24.46</v>
      </c>
      <c r="G314" s="3">
        <f t="shared" si="41"/>
        <v>11.950000000000001</v>
      </c>
      <c r="H314" s="3">
        <f t="shared" si="41"/>
        <v>13.15</v>
      </c>
      <c r="I314" s="3">
        <f t="shared" si="41"/>
        <v>58.22</v>
      </c>
      <c r="J314" s="3">
        <f t="shared" si="41"/>
        <v>75.02</v>
      </c>
      <c r="K314" s="3">
        <f t="shared" si="41"/>
        <v>457.09000000000003</v>
      </c>
      <c r="L314" s="3">
        <f t="shared" si="41"/>
        <v>566.12</v>
      </c>
    </row>
    <row r="315" spans="2:12" ht="13.5" customHeight="1" x14ac:dyDescent="0.25">
      <c r="B315" s="3" t="s">
        <v>21</v>
      </c>
      <c r="C315" s="5"/>
      <c r="D315" s="5"/>
      <c r="E315" s="5"/>
      <c r="F315" s="5"/>
      <c r="G315" s="5"/>
      <c r="H315" s="5"/>
      <c r="I315" s="5"/>
      <c r="J315" s="5"/>
      <c r="K315" s="5"/>
      <c r="L315" s="5"/>
    </row>
    <row r="316" spans="2:12" x14ac:dyDescent="0.25">
      <c r="B316" s="4" t="s">
        <v>98</v>
      </c>
      <c r="C316" s="5">
        <v>100</v>
      </c>
      <c r="D316" s="5">
        <v>130</v>
      </c>
      <c r="E316" s="5">
        <v>7.67</v>
      </c>
      <c r="F316" s="5">
        <v>9.9700000000000006</v>
      </c>
      <c r="G316" s="5">
        <v>4.62</v>
      </c>
      <c r="H316" s="5">
        <v>6</v>
      </c>
      <c r="I316" s="5">
        <v>15.25</v>
      </c>
      <c r="J316" s="5">
        <v>19.82</v>
      </c>
      <c r="K316" s="5">
        <v>137.55000000000001</v>
      </c>
      <c r="L316" s="5">
        <v>178.82</v>
      </c>
    </row>
    <row r="317" spans="2:12" x14ac:dyDescent="0.25">
      <c r="B317" s="4" t="s">
        <v>56</v>
      </c>
      <c r="C317" s="5" t="s">
        <v>57</v>
      </c>
      <c r="D317" s="5" t="s">
        <v>142</v>
      </c>
      <c r="E317" s="5">
        <v>0.08</v>
      </c>
      <c r="F317" s="5">
        <v>0.11</v>
      </c>
      <c r="G317" s="5">
        <v>0.01</v>
      </c>
      <c r="H317" s="5">
        <v>0.02</v>
      </c>
      <c r="I317" s="5">
        <v>9.58</v>
      </c>
      <c r="J317" s="5">
        <v>14.85</v>
      </c>
      <c r="K317" s="5">
        <v>39.49</v>
      </c>
      <c r="L317" s="5">
        <v>81</v>
      </c>
    </row>
    <row r="318" spans="2:12" x14ac:dyDescent="0.25">
      <c r="B318" s="7" t="s">
        <v>12</v>
      </c>
      <c r="C318" s="8">
        <v>0.18</v>
      </c>
      <c r="D318" s="8">
        <v>0.17</v>
      </c>
      <c r="E318" s="3">
        <f>E316+E317</f>
        <v>7.75</v>
      </c>
      <c r="F318" s="3">
        <f t="shared" ref="F318:L318" si="42">F316+F317</f>
        <v>10.08</v>
      </c>
      <c r="G318" s="3">
        <f t="shared" si="42"/>
        <v>4.63</v>
      </c>
      <c r="H318" s="3">
        <f t="shared" si="42"/>
        <v>6.02</v>
      </c>
      <c r="I318" s="3">
        <f t="shared" si="42"/>
        <v>24.83</v>
      </c>
      <c r="J318" s="3">
        <f t="shared" si="42"/>
        <v>34.67</v>
      </c>
      <c r="K318" s="3">
        <f t="shared" si="42"/>
        <v>177.04000000000002</v>
      </c>
      <c r="L318" s="3">
        <f t="shared" si="42"/>
        <v>259.82</v>
      </c>
    </row>
    <row r="319" spans="2:12" x14ac:dyDescent="0.25">
      <c r="B319" s="7" t="s">
        <v>23</v>
      </c>
      <c r="C319" s="8">
        <v>1</v>
      </c>
      <c r="D319" s="8">
        <v>1</v>
      </c>
      <c r="E319" s="3">
        <f t="shared" ref="E319:L319" si="43">E295+E298+E308+E314+E318</f>
        <v>52.8</v>
      </c>
      <c r="F319" s="3">
        <f t="shared" si="43"/>
        <v>65.710000000000008</v>
      </c>
      <c r="G319" s="3">
        <f t="shared" si="43"/>
        <v>43.09</v>
      </c>
      <c r="H319" s="3">
        <f t="shared" si="43"/>
        <v>53.25</v>
      </c>
      <c r="I319" s="3">
        <f t="shared" si="43"/>
        <v>201.76</v>
      </c>
      <c r="J319" s="3">
        <f t="shared" si="43"/>
        <v>248.41000000000003</v>
      </c>
      <c r="K319" s="3">
        <f t="shared" si="43"/>
        <v>1475.48</v>
      </c>
      <c r="L319" s="3">
        <f t="shared" si="43"/>
        <v>1872.9999999999998</v>
      </c>
    </row>
    <row r="320" spans="2:12" x14ac:dyDescent="0.25">
      <c r="B320" s="7" t="s">
        <v>24</v>
      </c>
      <c r="C320" s="4"/>
      <c r="D320" s="4"/>
      <c r="E320" s="3">
        <v>1</v>
      </c>
      <c r="F320" s="3">
        <v>1</v>
      </c>
      <c r="G320" s="15">
        <f>G319/E319</f>
        <v>0.81609848484848491</v>
      </c>
      <c r="H320" s="15">
        <f>H319/F319</f>
        <v>0.81037893775681014</v>
      </c>
      <c r="I320" s="15">
        <f>I319/E319</f>
        <v>3.8212121212121213</v>
      </c>
      <c r="J320" s="15">
        <f>J319/F319</f>
        <v>3.78039872165576</v>
      </c>
      <c r="K320" s="3"/>
      <c r="L320" s="3"/>
    </row>
    <row r="321" spans="2:12" x14ac:dyDescent="0.25">
      <c r="B321" s="21"/>
      <c r="C321" s="21"/>
      <c r="D321" s="21"/>
      <c r="E321" s="21"/>
      <c r="F321" s="21"/>
      <c r="G321" s="21"/>
      <c r="H321" s="21"/>
      <c r="I321" s="21"/>
      <c r="J321" s="21"/>
      <c r="K321" s="21"/>
      <c r="L321" s="21"/>
    </row>
    <row r="322" spans="2:12" x14ac:dyDescent="0.25">
      <c r="B322" s="21"/>
      <c r="C322" s="21"/>
      <c r="D322" s="21"/>
      <c r="E322" s="21"/>
      <c r="F322" s="21"/>
      <c r="G322" s="21"/>
      <c r="H322" s="21"/>
      <c r="I322" s="21"/>
      <c r="J322" s="21"/>
      <c r="K322" s="21"/>
      <c r="L322" s="21"/>
    </row>
    <row r="323" spans="2:12" x14ac:dyDescent="0.25">
      <c r="B323" s="21"/>
      <c r="C323" s="21"/>
      <c r="D323" s="21"/>
      <c r="E323" s="21"/>
      <c r="F323" s="21"/>
      <c r="G323" s="21"/>
      <c r="H323" s="21"/>
      <c r="I323" s="21"/>
      <c r="J323" s="21"/>
      <c r="K323" s="21"/>
      <c r="L323" s="21"/>
    </row>
    <row r="324" spans="2:12" ht="13.5" customHeight="1" x14ac:dyDescent="0.25">
      <c r="B324" s="21"/>
      <c r="C324" s="21"/>
      <c r="D324" s="21"/>
      <c r="E324" s="21"/>
      <c r="F324" s="21"/>
      <c r="G324" s="21"/>
      <c r="H324" s="21"/>
      <c r="I324" s="21"/>
      <c r="J324" s="21"/>
      <c r="K324" s="21"/>
      <c r="L324" s="21"/>
    </row>
    <row r="325" spans="2:12" x14ac:dyDescent="0.25">
      <c r="B325" s="21"/>
      <c r="C325" s="21"/>
      <c r="D325" s="21"/>
      <c r="E325" s="21"/>
      <c r="F325" s="21"/>
      <c r="G325" s="21"/>
      <c r="H325" s="21"/>
      <c r="I325" s="21"/>
      <c r="J325" s="21"/>
      <c r="K325" s="21"/>
      <c r="L325" s="21"/>
    </row>
    <row r="326" spans="2:12" x14ac:dyDescent="0.25">
      <c r="B326" s="21"/>
      <c r="C326" s="21"/>
      <c r="D326" s="21"/>
      <c r="E326" s="21"/>
      <c r="F326" s="21"/>
      <c r="G326" s="21"/>
      <c r="H326" s="21"/>
      <c r="I326" s="21"/>
      <c r="J326" s="21"/>
      <c r="K326" s="21"/>
      <c r="L326" s="21"/>
    </row>
    <row r="327" spans="2:12" ht="15.75" customHeight="1" x14ac:dyDescent="0.25">
      <c r="B327" s="21"/>
      <c r="C327" s="21"/>
      <c r="D327" s="21"/>
      <c r="E327" s="21"/>
      <c r="F327" s="21"/>
      <c r="G327" s="21"/>
      <c r="H327" s="21"/>
      <c r="I327" s="21"/>
      <c r="J327" s="21"/>
      <c r="K327" s="21"/>
      <c r="L327" s="21"/>
    </row>
    <row r="328" spans="2:12" ht="15.75" customHeight="1" x14ac:dyDescent="0.25">
      <c r="B328" s="21"/>
      <c r="C328" s="21"/>
      <c r="D328" s="21"/>
      <c r="E328" s="21"/>
      <c r="F328" s="21"/>
      <c r="G328" s="21"/>
      <c r="H328" s="21"/>
      <c r="I328" s="21"/>
      <c r="J328" s="21"/>
      <c r="K328" s="21"/>
      <c r="L328" s="21"/>
    </row>
    <row r="329" spans="2:12" ht="15.75" x14ac:dyDescent="0.25">
      <c r="B329" s="29" t="s">
        <v>51</v>
      </c>
      <c r="C329" s="29"/>
      <c r="D329" s="29"/>
      <c r="E329" s="29"/>
      <c r="F329" s="29"/>
      <c r="G329" s="29"/>
      <c r="H329" s="29"/>
      <c r="I329" s="29"/>
      <c r="J329" s="29"/>
      <c r="K329" s="29"/>
      <c r="L329" s="29"/>
    </row>
    <row r="330" spans="2:12" ht="15.75" x14ac:dyDescent="0.25">
      <c r="B330" s="31" t="s">
        <v>70</v>
      </c>
      <c r="C330" s="31"/>
      <c r="D330" s="31"/>
      <c r="E330" s="31"/>
      <c r="F330" s="31"/>
      <c r="G330" s="31"/>
      <c r="H330" s="31"/>
      <c r="I330" s="31"/>
      <c r="J330" s="31"/>
      <c r="K330" s="31"/>
      <c r="L330" s="31"/>
    </row>
    <row r="331" spans="2:12" x14ac:dyDescent="0.25">
      <c r="B331" s="30" t="s">
        <v>0</v>
      </c>
      <c r="C331" s="30" t="s">
        <v>1</v>
      </c>
      <c r="D331" s="30"/>
      <c r="E331" s="30" t="s">
        <v>2</v>
      </c>
      <c r="F331" s="30"/>
      <c r="G331" s="30" t="s">
        <v>3</v>
      </c>
      <c r="H331" s="30"/>
      <c r="I331" s="30" t="s">
        <v>4</v>
      </c>
      <c r="J331" s="30"/>
      <c r="K331" s="30" t="s">
        <v>5</v>
      </c>
      <c r="L331" s="30"/>
    </row>
    <row r="332" spans="2:12" x14ac:dyDescent="0.25">
      <c r="B332" s="30"/>
      <c r="C332" s="3" t="s">
        <v>6</v>
      </c>
      <c r="D332" s="3" t="s">
        <v>7</v>
      </c>
      <c r="E332" s="3" t="s">
        <v>6</v>
      </c>
      <c r="F332" s="3" t="s">
        <v>7</v>
      </c>
      <c r="G332" s="3" t="s">
        <v>6</v>
      </c>
      <c r="H332" s="3" t="s">
        <v>7</v>
      </c>
      <c r="I332" s="3" t="s">
        <v>6</v>
      </c>
      <c r="J332" s="3" t="s">
        <v>7</v>
      </c>
      <c r="K332" s="3" t="s">
        <v>6</v>
      </c>
      <c r="L332" s="3" t="s">
        <v>7</v>
      </c>
    </row>
    <row r="333" spans="2:12" x14ac:dyDescent="0.25">
      <c r="B333" s="3" t="s">
        <v>8</v>
      </c>
      <c r="C333" s="4"/>
      <c r="D333" s="4"/>
      <c r="E333" s="4"/>
      <c r="F333" s="4"/>
      <c r="G333" s="4"/>
      <c r="H333" s="4"/>
      <c r="I333" s="4"/>
      <c r="J333" s="4"/>
      <c r="K333" s="4"/>
      <c r="L333" s="4"/>
    </row>
    <row r="334" spans="2:12" x14ac:dyDescent="0.25">
      <c r="B334" s="4" t="s">
        <v>52</v>
      </c>
      <c r="C334" s="5">
        <v>140</v>
      </c>
      <c r="D334" s="5">
        <v>150</v>
      </c>
      <c r="E334" s="5">
        <v>4.92</v>
      </c>
      <c r="F334" s="5">
        <v>5.27</v>
      </c>
      <c r="G334" s="5">
        <v>5.18</v>
      </c>
      <c r="H334" s="5">
        <v>5.51</v>
      </c>
      <c r="I334" s="5">
        <v>10.38</v>
      </c>
      <c r="J334" s="5">
        <v>11.05</v>
      </c>
      <c r="K334" s="5">
        <v>157.78</v>
      </c>
      <c r="L334" s="5">
        <v>168.42</v>
      </c>
    </row>
    <row r="335" spans="2:12" x14ac:dyDescent="0.25">
      <c r="B335" s="4" t="s">
        <v>35</v>
      </c>
      <c r="C335" s="5">
        <v>150</v>
      </c>
      <c r="D335" s="5">
        <v>200</v>
      </c>
      <c r="E335" s="5">
        <v>0.04</v>
      </c>
      <c r="F335" s="5">
        <v>0.05</v>
      </c>
      <c r="G335" s="5">
        <v>0.01</v>
      </c>
      <c r="H335" s="5">
        <v>0.01</v>
      </c>
      <c r="I335" s="5">
        <v>8.99</v>
      </c>
      <c r="J335" s="5">
        <v>11.69</v>
      </c>
      <c r="K335" s="5">
        <v>36.159999999999997</v>
      </c>
      <c r="L335" s="5">
        <v>47.06</v>
      </c>
    </row>
    <row r="336" spans="2:12" x14ac:dyDescent="0.25">
      <c r="B336" s="4" t="s">
        <v>39</v>
      </c>
      <c r="C336" s="5">
        <v>25</v>
      </c>
      <c r="D336" s="5">
        <v>35</v>
      </c>
      <c r="E336" s="5">
        <v>3.16</v>
      </c>
      <c r="F336" s="5">
        <v>3.16</v>
      </c>
      <c r="G336" s="5">
        <v>4.6500000000000004</v>
      </c>
      <c r="H336" s="5">
        <v>4.6500000000000004</v>
      </c>
      <c r="I336" s="5">
        <v>14.92</v>
      </c>
      <c r="J336" s="5">
        <v>14.92</v>
      </c>
      <c r="K336" s="5">
        <v>114.05</v>
      </c>
      <c r="L336" s="5">
        <v>114.05</v>
      </c>
    </row>
    <row r="337" spans="2:15" x14ac:dyDescent="0.25">
      <c r="B337" s="7" t="s">
        <v>12</v>
      </c>
      <c r="C337" s="8">
        <v>0.2</v>
      </c>
      <c r="D337" s="8">
        <v>0.22</v>
      </c>
      <c r="E337" s="3">
        <f t="shared" ref="E337:K337" si="44">E334+E335+E336</f>
        <v>8.120000000000001</v>
      </c>
      <c r="F337" s="3">
        <f t="shared" si="44"/>
        <v>8.48</v>
      </c>
      <c r="G337" s="3">
        <f t="shared" si="44"/>
        <v>9.84</v>
      </c>
      <c r="H337" s="3">
        <f t="shared" si="44"/>
        <v>10.17</v>
      </c>
      <c r="I337" s="3">
        <f t="shared" si="44"/>
        <v>34.29</v>
      </c>
      <c r="J337" s="3">
        <f t="shared" si="44"/>
        <v>37.660000000000004</v>
      </c>
      <c r="K337" s="3">
        <f t="shared" si="44"/>
        <v>307.99</v>
      </c>
      <c r="L337" s="3">
        <f>L334+L335+L336</f>
        <v>329.53</v>
      </c>
    </row>
    <row r="338" spans="2:15" x14ac:dyDescent="0.25">
      <c r="B338" s="9" t="s">
        <v>83</v>
      </c>
      <c r="C338" s="8"/>
      <c r="D338" s="8"/>
      <c r="E338" s="3"/>
      <c r="F338" s="3"/>
      <c r="G338" s="3"/>
      <c r="H338" s="3"/>
      <c r="I338" s="3"/>
      <c r="J338" s="3"/>
      <c r="K338" s="3"/>
      <c r="L338" s="3"/>
    </row>
    <row r="339" spans="2:15" x14ac:dyDescent="0.25">
      <c r="B339" s="10" t="s">
        <v>131</v>
      </c>
      <c r="C339" s="11">
        <v>150</v>
      </c>
      <c r="D339" s="11">
        <v>150</v>
      </c>
      <c r="E339" s="3">
        <v>0.1</v>
      </c>
      <c r="F339" s="3">
        <v>0.1</v>
      </c>
      <c r="G339" s="3">
        <v>0.01</v>
      </c>
      <c r="H339" s="3">
        <v>0.01</v>
      </c>
      <c r="I339" s="3">
        <v>13.8</v>
      </c>
      <c r="J339" s="3">
        <v>13.8</v>
      </c>
      <c r="K339" s="3">
        <v>57.57</v>
      </c>
      <c r="L339" s="3">
        <v>57.57</v>
      </c>
    </row>
    <row r="340" spans="2:15" x14ac:dyDescent="0.25">
      <c r="B340" s="7" t="s">
        <v>12</v>
      </c>
      <c r="C340" s="8">
        <v>0.02</v>
      </c>
      <c r="D340" s="8">
        <v>0.02</v>
      </c>
      <c r="E340" s="3">
        <v>0.1</v>
      </c>
      <c r="F340" s="3">
        <v>0.12</v>
      </c>
      <c r="G340" s="3">
        <v>0.01</v>
      </c>
      <c r="H340" s="3">
        <v>0.01</v>
      </c>
      <c r="I340" s="3">
        <v>13.8</v>
      </c>
      <c r="J340" s="3">
        <v>13.8</v>
      </c>
      <c r="K340" s="3">
        <f>K339</f>
        <v>57.57</v>
      </c>
      <c r="L340" s="3">
        <f>L339</f>
        <v>57.57</v>
      </c>
    </row>
    <row r="341" spans="2:15" x14ac:dyDescent="0.25">
      <c r="B341" s="3" t="s">
        <v>13</v>
      </c>
      <c r="C341" s="4"/>
      <c r="D341" s="4"/>
      <c r="E341" s="4"/>
      <c r="F341" s="4"/>
      <c r="G341" s="4"/>
      <c r="H341" s="4"/>
      <c r="I341" s="4"/>
      <c r="J341" s="4"/>
      <c r="K341" s="4"/>
      <c r="L341" s="4"/>
    </row>
    <row r="342" spans="2:15" x14ac:dyDescent="0.25">
      <c r="B342" s="13" t="s">
        <v>132</v>
      </c>
      <c r="C342" s="5">
        <v>40</v>
      </c>
      <c r="D342" s="5">
        <v>50</v>
      </c>
      <c r="E342" s="5">
        <v>1.07</v>
      </c>
      <c r="F342" s="5">
        <v>1.34</v>
      </c>
      <c r="G342" s="5">
        <v>0.21</v>
      </c>
      <c r="H342" s="5">
        <v>0.26</v>
      </c>
      <c r="I342" s="5">
        <v>3.6</v>
      </c>
      <c r="J342" s="5">
        <v>4.5</v>
      </c>
      <c r="K342" s="5">
        <v>20.88</v>
      </c>
      <c r="L342" s="5">
        <v>26.1</v>
      </c>
    </row>
    <row r="343" spans="2:15" x14ac:dyDescent="0.25">
      <c r="B343" s="1" t="s">
        <v>121</v>
      </c>
      <c r="C343" s="5">
        <v>150</v>
      </c>
      <c r="D343" s="5"/>
      <c r="E343" s="5">
        <v>1.34</v>
      </c>
      <c r="F343" s="5"/>
      <c r="G343" s="5">
        <v>1.58</v>
      </c>
      <c r="H343" s="5"/>
      <c r="I343" s="5">
        <v>10.47</v>
      </c>
      <c r="J343" s="5"/>
      <c r="K343" s="5">
        <v>63.02</v>
      </c>
      <c r="L343" s="5"/>
    </row>
    <row r="344" spans="2:15" x14ac:dyDescent="0.25">
      <c r="B344" s="1" t="s">
        <v>122</v>
      </c>
      <c r="C344" s="5"/>
      <c r="D344" s="5" t="s">
        <v>40</v>
      </c>
      <c r="E344" s="5"/>
      <c r="F344" s="5">
        <v>6.09</v>
      </c>
      <c r="G344" s="5"/>
      <c r="H344" s="5">
        <v>3.47</v>
      </c>
      <c r="I344" s="5"/>
      <c r="J344" s="5">
        <v>14.01</v>
      </c>
      <c r="K344" s="5"/>
      <c r="L344" s="5">
        <v>114.33</v>
      </c>
    </row>
    <row r="345" spans="2:15" x14ac:dyDescent="0.25">
      <c r="B345" s="1" t="s">
        <v>123</v>
      </c>
      <c r="C345" s="5">
        <v>50</v>
      </c>
      <c r="D345" s="5">
        <v>70</v>
      </c>
      <c r="E345" s="5">
        <v>8.3800000000000008</v>
      </c>
      <c r="F345" s="5">
        <v>12.84</v>
      </c>
      <c r="G345" s="5">
        <v>8.2799999999999994</v>
      </c>
      <c r="H345" s="5">
        <v>9.65</v>
      </c>
      <c r="I345" s="5">
        <v>3.1</v>
      </c>
      <c r="J345" s="5">
        <v>3.97</v>
      </c>
      <c r="K345" s="5">
        <v>122.65</v>
      </c>
      <c r="L345" s="5">
        <v>115.9</v>
      </c>
    </row>
    <row r="346" spans="2:15" x14ac:dyDescent="0.25">
      <c r="B346" s="1" t="s">
        <v>74</v>
      </c>
      <c r="C346" s="5">
        <v>100</v>
      </c>
      <c r="D346" s="5">
        <v>130</v>
      </c>
      <c r="E346" s="5">
        <v>2.16</v>
      </c>
      <c r="F346" s="5">
        <v>2.81</v>
      </c>
      <c r="G346" s="5">
        <v>3.05</v>
      </c>
      <c r="H346" s="5">
        <v>4</v>
      </c>
      <c r="I346" s="5">
        <v>9.1999999999999993</v>
      </c>
      <c r="J346" s="5">
        <v>12.02</v>
      </c>
      <c r="K346" s="5">
        <v>75.92</v>
      </c>
      <c r="L346" s="5">
        <v>99.34</v>
      </c>
    </row>
    <row r="347" spans="2:15" x14ac:dyDescent="0.25">
      <c r="B347" s="1" t="s">
        <v>147</v>
      </c>
      <c r="C347" s="5">
        <v>130</v>
      </c>
      <c r="D347" s="5">
        <v>180</v>
      </c>
      <c r="E347" s="20">
        <v>0.34</v>
      </c>
      <c r="F347" s="20">
        <v>0.46</v>
      </c>
      <c r="G347" s="20">
        <v>7.0000000000000007E-2</v>
      </c>
      <c r="H347" s="20">
        <v>0.1</v>
      </c>
      <c r="I347" s="20">
        <v>15.31</v>
      </c>
      <c r="J347" s="20">
        <v>21.2</v>
      </c>
      <c r="K347" s="20">
        <v>61.24</v>
      </c>
      <c r="L347" s="20">
        <v>84.79</v>
      </c>
    </row>
    <row r="348" spans="2:15" x14ac:dyDescent="0.25">
      <c r="B348" s="1" t="s">
        <v>16</v>
      </c>
      <c r="C348" s="5">
        <v>40</v>
      </c>
      <c r="D348" s="5">
        <v>60</v>
      </c>
      <c r="E348" s="5">
        <v>2.64</v>
      </c>
      <c r="F348" s="5">
        <v>4.96</v>
      </c>
      <c r="G348" s="5">
        <v>0.48</v>
      </c>
      <c r="H348" s="5">
        <v>0.72</v>
      </c>
      <c r="I348" s="5">
        <v>13.36</v>
      </c>
      <c r="J348" s="5">
        <v>20.04</v>
      </c>
      <c r="K348" s="5">
        <v>69.599999999999994</v>
      </c>
      <c r="L348" s="5">
        <v>104.4</v>
      </c>
    </row>
    <row r="349" spans="2:15" x14ac:dyDescent="0.25">
      <c r="B349" s="7" t="s">
        <v>12</v>
      </c>
      <c r="C349" s="8">
        <v>0.31</v>
      </c>
      <c r="D349" s="8">
        <v>0.31</v>
      </c>
      <c r="E349" s="3">
        <f>E343+E345+E346+E347+E348</f>
        <v>14.860000000000001</v>
      </c>
      <c r="F349" s="3">
        <f t="shared" ref="F349:L349" si="45">F343+F345+F346+F347+F348</f>
        <v>21.07</v>
      </c>
      <c r="G349" s="3">
        <f t="shared" si="45"/>
        <v>13.46</v>
      </c>
      <c r="H349" s="3">
        <f t="shared" si="45"/>
        <v>14.47</v>
      </c>
      <c r="I349" s="3">
        <f t="shared" si="45"/>
        <v>51.44</v>
      </c>
      <c r="J349" s="3">
        <f t="shared" si="45"/>
        <v>57.23</v>
      </c>
      <c r="K349" s="3">
        <f t="shared" si="45"/>
        <v>392.43000000000006</v>
      </c>
      <c r="L349" s="3">
        <f t="shared" si="45"/>
        <v>404.43000000000006</v>
      </c>
    </row>
    <row r="350" spans="2:15" x14ac:dyDescent="0.25">
      <c r="B350" s="3" t="s">
        <v>17</v>
      </c>
      <c r="C350" s="5"/>
      <c r="D350" s="5"/>
      <c r="E350" s="5"/>
      <c r="F350" s="5"/>
      <c r="G350" s="5"/>
      <c r="H350" s="5"/>
      <c r="I350" s="5"/>
      <c r="J350" s="5"/>
      <c r="K350" s="5"/>
      <c r="L350" s="5"/>
    </row>
    <row r="351" spans="2:15" x14ac:dyDescent="0.25">
      <c r="B351" s="1" t="s">
        <v>124</v>
      </c>
      <c r="C351" s="5" t="s">
        <v>125</v>
      </c>
      <c r="D351" s="5" t="s">
        <v>126</v>
      </c>
      <c r="E351" s="5">
        <v>6.7</v>
      </c>
      <c r="F351" s="5">
        <v>8.69</v>
      </c>
      <c r="G351" s="5">
        <v>13.66</v>
      </c>
      <c r="H351" s="5">
        <v>17.329999999999998</v>
      </c>
      <c r="I351" s="5">
        <v>8.0299999999999994</v>
      </c>
      <c r="J351" s="5">
        <v>10.38</v>
      </c>
      <c r="K351" s="5">
        <v>185.03</v>
      </c>
      <c r="L351" s="5">
        <v>236.49</v>
      </c>
      <c r="O351" t="s">
        <v>84</v>
      </c>
    </row>
    <row r="352" spans="2:15" x14ac:dyDescent="0.25">
      <c r="B352" s="1" t="s">
        <v>87</v>
      </c>
      <c r="C352" s="5">
        <v>150</v>
      </c>
      <c r="D352" s="5">
        <v>200</v>
      </c>
      <c r="E352" s="5">
        <v>0.45</v>
      </c>
      <c r="F352" s="5">
        <v>0.6</v>
      </c>
      <c r="G352" s="5"/>
      <c r="H352" s="5"/>
      <c r="I352" s="5">
        <v>16.5</v>
      </c>
      <c r="J352" s="5">
        <v>22</v>
      </c>
      <c r="K352" s="5">
        <v>67.5</v>
      </c>
      <c r="L352" s="5">
        <v>90</v>
      </c>
    </row>
    <row r="353" spans="2:12" x14ac:dyDescent="0.25">
      <c r="B353" s="4" t="s">
        <v>104</v>
      </c>
      <c r="C353" s="5">
        <v>30</v>
      </c>
      <c r="D353" s="5">
        <v>40</v>
      </c>
      <c r="E353" s="5">
        <v>3.12</v>
      </c>
      <c r="F353" s="5">
        <v>4.16</v>
      </c>
      <c r="G353" s="5">
        <v>1.02</v>
      </c>
      <c r="H353" s="5">
        <v>1.36</v>
      </c>
      <c r="I353" s="5">
        <v>14.58</v>
      </c>
      <c r="J353" s="5">
        <v>19.8</v>
      </c>
      <c r="K353" s="5">
        <v>81</v>
      </c>
      <c r="L353" s="5">
        <v>108</v>
      </c>
    </row>
    <row r="354" spans="2:12" x14ac:dyDescent="0.25">
      <c r="B354" s="4" t="s">
        <v>22</v>
      </c>
      <c r="C354" s="5">
        <v>100</v>
      </c>
      <c r="D354" s="5">
        <v>140</v>
      </c>
      <c r="E354" s="5">
        <v>0.4</v>
      </c>
      <c r="F354" s="5">
        <v>0.56000000000000005</v>
      </c>
      <c r="G354" s="5">
        <v>0.4</v>
      </c>
      <c r="H354" s="5">
        <v>0.56000000000000005</v>
      </c>
      <c r="I354" s="5">
        <v>9.8000000000000007</v>
      </c>
      <c r="J354" s="5">
        <v>13.72</v>
      </c>
      <c r="K354" s="5">
        <v>47</v>
      </c>
      <c r="L354" s="5">
        <v>65.8</v>
      </c>
    </row>
    <row r="355" spans="2:12" x14ac:dyDescent="0.25">
      <c r="B355" s="7" t="s">
        <v>12</v>
      </c>
      <c r="C355" s="8">
        <v>0.3</v>
      </c>
      <c r="D355" s="8">
        <v>0.3</v>
      </c>
      <c r="E355" s="3">
        <f>E351+E352+E353</f>
        <v>10.27</v>
      </c>
      <c r="F355" s="3">
        <f t="shared" ref="F355:L355" si="46">F351+F352+F353</f>
        <v>13.45</v>
      </c>
      <c r="G355" s="3">
        <f t="shared" si="46"/>
        <v>14.68</v>
      </c>
      <c r="H355" s="3">
        <f t="shared" si="46"/>
        <v>18.689999999999998</v>
      </c>
      <c r="I355" s="3">
        <f t="shared" si="46"/>
        <v>39.11</v>
      </c>
      <c r="J355" s="3">
        <f t="shared" si="46"/>
        <v>52.180000000000007</v>
      </c>
      <c r="K355" s="3">
        <f t="shared" si="46"/>
        <v>333.53</v>
      </c>
      <c r="L355" s="3">
        <f t="shared" si="46"/>
        <v>434.49</v>
      </c>
    </row>
    <row r="356" spans="2:12" x14ac:dyDescent="0.25">
      <c r="B356" s="3" t="s">
        <v>21</v>
      </c>
      <c r="C356" s="5"/>
      <c r="D356" s="5"/>
      <c r="E356" s="5"/>
      <c r="F356" s="5"/>
      <c r="G356" s="5"/>
      <c r="H356" s="5"/>
      <c r="I356" s="5"/>
      <c r="J356" s="5"/>
      <c r="K356" s="5"/>
      <c r="L356" s="5"/>
    </row>
    <row r="357" spans="2:12" x14ac:dyDescent="0.25">
      <c r="B357" s="4" t="s">
        <v>75</v>
      </c>
      <c r="C357" s="5" t="s">
        <v>82</v>
      </c>
      <c r="D357" s="5"/>
      <c r="E357" s="5">
        <v>8.9</v>
      </c>
      <c r="F357" s="5"/>
      <c r="G357" s="5">
        <v>8.6</v>
      </c>
      <c r="H357" s="5"/>
      <c r="I357" s="5">
        <v>29.5</v>
      </c>
      <c r="J357" s="5"/>
      <c r="K357" s="5">
        <v>215</v>
      </c>
      <c r="L357" s="5"/>
    </row>
    <row r="358" spans="2:12" x14ac:dyDescent="0.25">
      <c r="B358" s="4" t="s">
        <v>76</v>
      </c>
      <c r="C358" s="5"/>
      <c r="D358" s="5">
        <v>60</v>
      </c>
      <c r="E358" s="5"/>
      <c r="F358" s="5">
        <v>6.81</v>
      </c>
      <c r="G358" s="5"/>
      <c r="H358" s="5">
        <v>9.91</v>
      </c>
      <c r="I358" s="5"/>
      <c r="J358" s="5">
        <v>38.81</v>
      </c>
      <c r="K358" s="5"/>
      <c r="L358" s="5">
        <v>220.9</v>
      </c>
    </row>
    <row r="359" spans="2:12" x14ac:dyDescent="0.25">
      <c r="B359" s="4" t="s">
        <v>38</v>
      </c>
      <c r="C359" s="5">
        <v>130</v>
      </c>
      <c r="D359" s="5">
        <v>200</v>
      </c>
      <c r="E359" s="5">
        <v>2.2400000000000002</v>
      </c>
      <c r="F359" s="5">
        <v>3.45</v>
      </c>
      <c r="G359" s="5">
        <v>1.77</v>
      </c>
      <c r="H359" s="5">
        <v>2.73</v>
      </c>
      <c r="I359" s="5">
        <v>14.73</v>
      </c>
      <c r="J359" s="5">
        <v>22.65</v>
      </c>
      <c r="K359" s="5">
        <v>85.03</v>
      </c>
      <c r="L359" s="5">
        <v>130.82</v>
      </c>
    </row>
    <row r="360" spans="2:12" x14ac:dyDescent="0.25">
      <c r="B360" s="7" t="s">
        <v>12</v>
      </c>
      <c r="C360" s="8">
        <v>0.17</v>
      </c>
      <c r="D360" s="8">
        <v>0.15</v>
      </c>
      <c r="E360" s="3">
        <f>E357+E358+E359</f>
        <v>11.14</v>
      </c>
      <c r="F360" s="3">
        <f t="shared" ref="F360:L360" si="47">F357+F358+F359</f>
        <v>10.26</v>
      </c>
      <c r="G360" s="3">
        <f t="shared" si="47"/>
        <v>10.37</v>
      </c>
      <c r="H360" s="3">
        <f t="shared" si="47"/>
        <v>12.64</v>
      </c>
      <c r="I360" s="3">
        <f t="shared" si="47"/>
        <v>44.230000000000004</v>
      </c>
      <c r="J360" s="3">
        <f t="shared" si="47"/>
        <v>61.46</v>
      </c>
      <c r="K360" s="3">
        <f t="shared" si="47"/>
        <v>300.02999999999997</v>
      </c>
      <c r="L360" s="3">
        <f t="shared" si="47"/>
        <v>351.72</v>
      </c>
    </row>
    <row r="361" spans="2:12" x14ac:dyDescent="0.25">
      <c r="B361" s="7" t="s">
        <v>23</v>
      </c>
      <c r="C361" s="8">
        <v>1</v>
      </c>
      <c r="D361" s="8">
        <v>1</v>
      </c>
      <c r="E361" s="3">
        <f>E337+E340+E349+E355+E360</f>
        <v>44.49</v>
      </c>
      <c r="F361" s="3">
        <f t="shared" ref="F361:L361" si="48">F337+F340+F349+F355+F360</f>
        <v>53.38</v>
      </c>
      <c r="G361" s="3">
        <f t="shared" si="48"/>
        <v>48.36</v>
      </c>
      <c r="H361" s="3">
        <f t="shared" si="48"/>
        <v>55.98</v>
      </c>
      <c r="I361" s="3">
        <f t="shared" si="48"/>
        <v>182.87</v>
      </c>
      <c r="J361" s="3">
        <f t="shared" si="48"/>
        <v>222.33</v>
      </c>
      <c r="K361" s="3">
        <f t="shared" si="48"/>
        <v>1391.55</v>
      </c>
      <c r="L361" s="3">
        <f t="shared" si="48"/>
        <v>1577.74</v>
      </c>
    </row>
    <row r="362" spans="2:12" x14ac:dyDescent="0.25">
      <c r="B362" s="7" t="s">
        <v>24</v>
      </c>
      <c r="C362" s="4"/>
      <c r="D362" s="4"/>
      <c r="E362" s="3">
        <v>1</v>
      </c>
      <c r="F362" s="3">
        <v>1</v>
      </c>
      <c r="G362" s="15">
        <f>G361/E361</f>
        <v>1.0869858395144976</v>
      </c>
      <c r="H362" s="15">
        <f>H361/F361</f>
        <v>1.0487073810415886</v>
      </c>
      <c r="I362" s="15">
        <f>I361/E361</f>
        <v>4.1103618790739489</v>
      </c>
      <c r="J362" s="15">
        <f>J361/F361</f>
        <v>4.1650430872986135</v>
      </c>
      <c r="K362" s="3"/>
      <c r="L362" s="3"/>
    </row>
    <row r="363" spans="2:12" x14ac:dyDescent="0.25">
      <c r="B363" s="23"/>
      <c r="C363" s="23"/>
      <c r="D363" s="23"/>
      <c r="E363" s="23"/>
      <c r="F363" s="23"/>
      <c r="G363" s="23"/>
      <c r="H363" s="23"/>
      <c r="I363" s="23"/>
      <c r="J363" s="23"/>
      <c r="K363" s="23"/>
      <c r="L363" s="23"/>
    </row>
    <row r="364" spans="2:12" x14ac:dyDescent="0.25">
      <c r="B364" s="24"/>
      <c r="C364" s="25"/>
      <c r="D364" s="25"/>
      <c r="E364" s="25"/>
      <c r="F364" s="25"/>
      <c r="G364" s="25"/>
      <c r="H364" s="25"/>
      <c r="I364" s="25"/>
      <c r="J364" s="25"/>
      <c r="K364" s="25"/>
      <c r="L364" s="25"/>
    </row>
    <row r="365" spans="2:12" x14ac:dyDescent="0.25">
      <c r="B365" s="23"/>
      <c r="C365" s="23"/>
      <c r="D365" s="23"/>
      <c r="E365" s="23"/>
      <c r="F365" s="23"/>
      <c r="G365" s="23"/>
      <c r="H365" s="23"/>
      <c r="I365" s="23"/>
      <c r="J365" s="23"/>
      <c r="K365" s="23"/>
      <c r="L365" s="23"/>
    </row>
    <row r="366" spans="2:12" x14ac:dyDescent="0.25">
      <c r="B366" s="23"/>
      <c r="C366" s="23"/>
      <c r="D366" s="23"/>
      <c r="E366" s="23"/>
      <c r="F366" s="23"/>
      <c r="G366" s="23"/>
      <c r="H366" s="23"/>
      <c r="I366" s="23"/>
      <c r="J366" s="23"/>
      <c r="K366" s="23"/>
      <c r="L366" s="23"/>
    </row>
    <row r="367" spans="2:12" x14ac:dyDescent="0.25">
      <c r="B367" s="23"/>
      <c r="C367" s="23"/>
      <c r="D367" s="23"/>
      <c r="E367" s="23"/>
      <c r="F367" s="23"/>
      <c r="G367" s="23"/>
      <c r="H367" s="23"/>
      <c r="I367" s="23"/>
      <c r="J367" s="23"/>
      <c r="K367" s="23"/>
      <c r="L367" s="23"/>
    </row>
    <row r="368" spans="2:12" x14ac:dyDescent="0.25">
      <c r="B368" s="23"/>
      <c r="C368" s="23"/>
      <c r="D368" s="23"/>
      <c r="E368" s="23"/>
      <c r="F368" s="23"/>
      <c r="G368" s="23"/>
      <c r="H368" s="23"/>
      <c r="I368" s="23"/>
      <c r="J368" s="23"/>
      <c r="K368" s="23"/>
      <c r="L368" s="23"/>
    </row>
    <row r="369" spans="2:12" x14ac:dyDescent="0.25">
      <c r="B369" s="23"/>
      <c r="C369" s="23"/>
      <c r="D369" s="23"/>
      <c r="E369" s="23"/>
      <c r="F369" s="23"/>
      <c r="G369" s="23"/>
      <c r="H369" s="23"/>
      <c r="I369" s="23"/>
      <c r="J369" s="23"/>
      <c r="K369" s="23"/>
      <c r="L369" s="23"/>
    </row>
    <row r="370" spans="2:12" ht="15.75" x14ac:dyDescent="0.25">
      <c r="B370" s="29" t="s">
        <v>63</v>
      </c>
      <c r="C370" s="29"/>
      <c r="D370" s="29"/>
      <c r="E370" s="29"/>
      <c r="F370" s="29"/>
      <c r="G370" s="29"/>
      <c r="H370" s="29"/>
      <c r="I370" s="29"/>
      <c r="J370" s="29"/>
      <c r="K370" s="29"/>
      <c r="L370" s="29"/>
    </row>
    <row r="371" spans="2:12" ht="15.75" x14ac:dyDescent="0.25">
      <c r="B371" s="31" t="s">
        <v>70</v>
      </c>
      <c r="C371" s="31"/>
      <c r="D371" s="31"/>
      <c r="E371" s="31"/>
      <c r="F371" s="31"/>
      <c r="G371" s="31"/>
      <c r="H371" s="31"/>
      <c r="I371" s="31"/>
      <c r="J371" s="31"/>
      <c r="K371" s="31"/>
      <c r="L371" s="31"/>
    </row>
    <row r="372" spans="2:12" x14ac:dyDescent="0.25">
      <c r="B372" s="30" t="s">
        <v>0</v>
      </c>
      <c r="C372" s="30" t="s">
        <v>1</v>
      </c>
      <c r="D372" s="30"/>
      <c r="E372" s="30" t="s">
        <v>2</v>
      </c>
      <c r="F372" s="30"/>
      <c r="G372" s="30" t="s">
        <v>3</v>
      </c>
      <c r="H372" s="30"/>
      <c r="I372" s="30" t="s">
        <v>4</v>
      </c>
      <c r="J372" s="30"/>
      <c r="K372" s="30" t="s">
        <v>5</v>
      </c>
      <c r="L372" s="30"/>
    </row>
    <row r="373" spans="2:12" x14ac:dyDescent="0.25">
      <c r="B373" s="30"/>
      <c r="C373" s="3" t="s">
        <v>6</v>
      </c>
      <c r="D373" s="3" t="s">
        <v>7</v>
      </c>
      <c r="E373" s="3" t="s">
        <v>6</v>
      </c>
      <c r="F373" s="3" t="s">
        <v>7</v>
      </c>
      <c r="G373" s="3" t="s">
        <v>6</v>
      </c>
      <c r="H373" s="3" t="s">
        <v>7</v>
      </c>
      <c r="I373" s="3" t="s">
        <v>6</v>
      </c>
      <c r="J373" s="3" t="s">
        <v>7</v>
      </c>
      <c r="K373" s="3" t="s">
        <v>6</v>
      </c>
      <c r="L373" s="3" t="s">
        <v>7</v>
      </c>
    </row>
    <row r="374" spans="2:12" x14ac:dyDescent="0.25">
      <c r="B374" s="3" t="s">
        <v>8</v>
      </c>
      <c r="C374" s="4"/>
      <c r="D374" s="4"/>
      <c r="E374" s="4"/>
      <c r="F374" s="4"/>
      <c r="G374" s="4"/>
      <c r="H374" s="4"/>
      <c r="I374" s="4"/>
      <c r="J374" s="4"/>
      <c r="K374" s="4"/>
      <c r="L374" s="4"/>
    </row>
    <row r="375" spans="2:12" x14ac:dyDescent="0.25">
      <c r="B375" s="4" t="s">
        <v>127</v>
      </c>
      <c r="C375" s="5">
        <v>140</v>
      </c>
      <c r="D375" s="5">
        <v>150</v>
      </c>
      <c r="E375" s="5">
        <v>3.79</v>
      </c>
      <c r="F375" s="5">
        <v>4.05</v>
      </c>
      <c r="G375" s="5">
        <v>4.55</v>
      </c>
      <c r="H375" s="5">
        <v>4.84</v>
      </c>
      <c r="I375" s="5">
        <v>21.04</v>
      </c>
      <c r="J375" s="5">
        <v>22.49</v>
      </c>
      <c r="K375" s="5">
        <v>142.01</v>
      </c>
      <c r="L375" s="5">
        <v>151.58000000000001</v>
      </c>
    </row>
    <row r="376" spans="2:12" x14ac:dyDescent="0.25">
      <c r="B376" s="4" t="s">
        <v>43</v>
      </c>
      <c r="C376" s="5">
        <v>150</v>
      </c>
      <c r="D376" s="5">
        <v>200</v>
      </c>
      <c r="E376" s="5">
        <v>2.36</v>
      </c>
      <c r="F376" s="5">
        <v>3.15</v>
      </c>
      <c r="G376" s="5">
        <v>1.99</v>
      </c>
      <c r="H376" s="5">
        <v>2.65</v>
      </c>
      <c r="I376" s="5">
        <v>12.7</v>
      </c>
      <c r="J376" s="5">
        <v>16.87</v>
      </c>
      <c r="K376" s="5">
        <v>79.180000000000007</v>
      </c>
      <c r="L376" s="5">
        <v>105.58</v>
      </c>
    </row>
    <row r="377" spans="2:12" x14ac:dyDescent="0.25">
      <c r="B377" s="4" t="s">
        <v>31</v>
      </c>
      <c r="C377" s="5">
        <v>25</v>
      </c>
      <c r="D377" s="5">
        <v>35</v>
      </c>
      <c r="E377" s="5">
        <v>2.93</v>
      </c>
      <c r="F377" s="5">
        <v>4.97</v>
      </c>
      <c r="G377" s="5">
        <v>2.37</v>
      </c>
      <c r="H377" s="5">
        <v>6.03</v>
      </c>
      <c r="I377" s="5">
        <v>7.57</v>
      </c>
      <c r="J377" s="5">
        <v>10.82</v>
      </c>
      <c r="K377" s="5">
        <v>63.48</v>
      </c>
      <c r="L377" s="5">
        <v>117.18</v>
      </c>
    </row>
    <row r="378" spans="2:12" x14ac:dyDescent="0.25">
      <c r="B378" s="7" t="s">
        <v>12</v>
      </c>
      <c r="C378" s="8">
        <v>0.21</v>
      </c>
      <c r="D378" s="8">
        <v>0.21</v>
      </c>
      <c r="E378" s="3">
        <f>E375+E376+E377</f>
        <v>9.08</v>
      </c>
      <c r="F378" s="3">
        <f t="shared" ref="F378:L378" si="49">F375+F376+F377</f>
        <v>12.169999999999998</v>
      </c>
      <c r="G378" s="3">
        <f t="shared" si="49"/>
        <v>8.91</v>
      </c>
      <c r="H378" s="3">
        <f t="shared" si="49"/>
        <v>13.52</v>
      </c>
      <c r="I378" s="3">
        <f t="shared" si="49"/>
        <v>41.309999999999995</v>
      </c>
      <c r="J378" s="3">
        <f t="shared" si="49"/>
        <v>50.18</v>
      </c>
      <c r="K378" s="3">
        <f t="shared" si="49"/>
        <v>284.67</v>
      </c>
      <c r="L378" s="3">
        <f t="shared" si="49"/>
        <v>374.34000000000003</v>
      </c>
    </row>
    <row r="379" spans="2:12" x14ac:dyDescent="0.25">
      <c r="B379" s="9" t="s">
        <v>83</v>
      </c>
      <c r="C379" s="8"/>
      <c r="D379" s="8"/>
      <c r="E379" s="3"/>
      <c r="F379" s="3"/>
      <c r="G379" s="3"/>
      <c r="H379" s="3"/>
      <c r="I379" s="3"/>
      <c r="J379" s="3"/>
      <c r="K379" s="3"/>
      <c r="L379" s="3"/>
    </row>
    <row r="380" spans="2:12" x14ac:dyDescent="0.25">
      <c r="B380" s="10" t="s">
        <v>22</v>
      </c>
      <c r="C380" s="11">
        <v>100</v>
      </c>
      <c r="D380" s="11">
        <v>140</v>
      </c>
      <c r="E380" s="5">
        <v>0.4</v>
      </c>
      <c r="F380" s="5">
        <v>0.56000000000000005</v>
      </c>
      <c r="G380" s="5">
        <v>0.4</v>
      </c>
      <c r="H380" s="5">
        <v>0.56000000000000005</v>
      </c>
      <c r="I380" s="5">
        <v>9.8000000000000007</v>
      </c>
      <c r="J380" s="5">
        <v>13.72</v>
      </c>
      <c r="K380" s="5">
        <v>47</v>
      </c>
      <c r="L380" s="5">
        <v>65.8</v>
      </c>
    </row>
    <row r="381" spans="2:12" ht="18.75" customHeight="1" x14ac:dyDescent="0.25">
      <c r="B381" s="7" t="s">
        <v>12</v>
      </c>
      <c r="C381" s="8">
        <v>0.02</v>
      </c>
      <c r="D381" s="8">
        <v>0.02</v>
      </c>
      <c r="E381" s="5">
        <v>0.4</v>
      </c>
      <c r="F381" s="5">
        <v>0.56000000000000005</v>
      </c>
      <c r="G381" s="5">
        <v>0.4</v>
      </c>
      <c r="H381" s="5">
        <v>0.56000000000000005</v>
      </c>
      <c r="I381" s="5">
        <v>9.8000000000000007</v>
      </c>
      <c r="J381" s="5">
        <v>13.72</v>
      </c>
      <c r="K381" s="5">
        <v>47</v>
      </c>
      <c r="L381" s="5">
        <v>65.8</v>
      </c>
    </row>
    <row r="382" spans="2:12" x14ac:dyDescent="0.25">
      <c r="B382" s="3" t="s">
        <v>13</v>
      </c>
      <c r="C382" s="4"/>
      <c r="D382" s="4"/>
      <c r="E382" s="4"/>
      <c r="F382" s="4"/>
      <c r="G382" s="4"/>
      <c r="H382" s="4"/>
      <c r="I382" s="4"/>
      <c r="J382" s="4"/>
      <c r="K382" s="4"/>
      <c r="L382" s="4"/>
    </row>
    <row r="383" spans="2:12" x14ac:dyDescent="0.25">
      <c r="B383" s="13" t="s">
        <v>133</v>
      </c>
      <c r="C383" s="20">
        <v>40</v>
      </c>
      <c r="D383" s="20">
        <v>50</v>
      </c>
      <c r="E383" s="20">
        <v>0.38</v>
      </c>
      <c r="F383" s="20">
        <v>0.5</v>
      </c>
      <c r="G383" s="20">
        <v>4.0599999999999996</v>
      </c>
      <c r="H383" s="20">
        <v>4.08</v>
      </c>
      <c r="I383" s="20">
        <v>1.42</v>
      </c>
      <c r="J383" s="20">
        <v>1.92</v>
      </c>
      <c r="K383" s="20">
        <v>44.24</v>
      </c>
      <c r="L383" s="20">
        <v>47.09</v>
      </c>
    </row>
    <row r="384" spans="2:12" x14ac:dyDescent="0.25">
      <c r="B384" s="1" t="s">
        <v>128</v>
      </c>
      <c r="C384" s="5" t="s">
        <v>93</v>
      </c>
      <c r="D384" s="5" t="s">
        <v>96</v>
      </c>
      <c r="E384" s="5">
        <v>1.21</v>
      </c>
      <c r="F384" s="5">
        <v>1.61</v>
      </c>
      <c r="G384" s="5">
        <v>3.3</v>
      </c>
      <c r="H384" s="5">
        <v>4.3899999999999997</v>
      </c>
      <c r="I384" s="5">
        <v>5.51</v>
      </c>
      <c r="J384" s="5">
        <v>7.36</v>
      </c>
      <c r="K384" s="5">
        <v>59.06</v>
      </c>
      <c r="L384" s="5">
        <v>78.77</v>
      </c>
    </row>
    <row r="385" spans="2:12" x14ac:dyDescent="0.25">
      <c r="B385" s="1" t="s">
        <v>129</v>
      </c>
      <c r="C385" s="5">
        <v>80</v>
      </c>
      <c r="D385" s="5">
        <v>100</v>
      </c>
      <c r="E385" s="20">
        <v>6.24</v>
      </c>
      <c r="F385" s="20">
        <v>7.76</v>
      </c>
      <c r="G385" s="20">
        <v>8.9</v>
      </c>
      <c r="H385" s="20">
        <v>11.14</v>
      </c>
      <c r="I385" s="20">
        <v>7.25</v>
      </c>
      <c r="J385" s="20">
        <v>9.06</v>
      </c>
      <c r="K385" s="20">
        <v>135.81</v>
      </c>
      <c r="L385" s="20">
        <v>169.77</v>
      </c>
    </row>
    <row r="386" spans="2:12" x14ac:dyDescent="0.25">
      <c r="B386" s="1" t="s">
        <v>130</v>
      </c>
      <c r="C386" s="5">
        <v>100</v>
      </c>
      <c r="D386" s="5">
        <v>130</v>
      </c>
      <c r="E386" s="5">
        <v>2.37</v>
      </c>
      <c r="F386" s="5">
        <v>3.09</v>
      </c>
      <c r="G386" s="5">
        <v>2.61</v>
      </c>
      <c r="H386" s="5">
        <v>3.35</v>
      </c>
      <c r="I386" s="5">
        <v>11.93</v>
      </c>
      <c r="J386" s="5">
        <v>14.21</v>
      </c>
      <c r="K386" s="5">
        <v>76.78</v>
      </c>
      <c r="L386" s="5">
        <v>99.24</v>
      </c>
    </row>
    <row r="387" spans="2:12" x14ac:dyDescent="0.25">
      <c r="B387" s="1" t="s">
        <v>42</v>
      </c>
      <c r="C387" s="5">
        <v>150</v>
      </c>
      <c r="D387" s="5">
        <v>180</v>
      </c>
      <c r="E387" s="12">
        <v>0.11</v>
      </c>
      <c r="F387" s="12">
        <v>0.14000000000000001</v>
      </c>
      <c r="G387" s="12">
        <v>0.11</v>
      </c>
      <c r="H387" s="12">
        <v>0.14000000000000001</v>
      </c>
      <c r="I387" s="12">
        <v>16.12</v>
      </c>
      <c r="J387" s="12">
        <v>21.49</v>
      </c>
      <c r="K387" s="12">
        <v>66.56</v>
      </c>
      <c r="L387" s="12">
        <v>88.74</v>
      </c>
    </row>
    <row r="388" spans="2:12" x14ac:dyDescent="0.25">
      <c r="B388" s="1" t="s">
        <v>16</v>
      </c>
      <c r="C388" s="5">
        <v>40</v>
      </c>
      <c r="D388" s="5">
        <v>60</v>
      </c>
      <c r="E388" s="5">
        <v>2.64</v>
      </c>
      <c r="F388" s="5">
        <v>3.96</v>
      </c>
      <c r="G388" s="5">
        <v>0.48</v>
      </c>
      <c r="H388" s="5">
        <v>0.72</v>
      </c>
      <c r="I388" s="5">
        <v>17.36</v>
      </c>
      <c r="J388" s="5">
        <v>20.04</v>
      </c>
      <c r="K388" s="5">
        <v>69.599999999999994</v>
      </c>
      <c r="L388" s="5">
        <v>104.4</v>
      </c>
    </row>
    <row r="389" spans="2:12" x14ac:dyDescent="0.25">
      <c r="B389" s="7" t="s">
        <v>12</v>
      </c>
      <c r="C389" s="8">
        <v>0.32</v>
      </c>
      <c r="D389" s="8">
        <v>0.33</v>
      </c>
      <c r="E389" s="3">
        <f>E383+E384+E385+E386+E387</f>
        <v>10.309999999999999</v>
      </c>
      <c r="F389" s="3">
        <f t="shared" ref="F389:L389" si="50">F383+F384+F385+F386+F387+F388</f>
        <v>17.060000000000002</v>
      </c>
      <c r="G389" s="3">
        <f t="shared" si="50"/>
        <v>19.459999999999997</v>
      </c>
      <c r="H389" s="3">
        <f t="shared" si="50"/>
        <v>23.82</v>
      </c>
      <c r="I389" s="3">
        <f t="shared" si="50"/>
        <v>59.59</v>
      </c>
      <c r="J389" s="3">
        <f t="shared" si="50"/>
        <v>74.080000000000013</v>
      </c>
      <c r="K389" s="3">
        <f t="shared" si="50"/>
        <v>452.04999999999995</v>
      </c>
      <c r="L389" s="3">
        <f t="shared" si="50"/>
        <v>588.01</v>
      </c>
    </row>
    <row r="390" spans="2:12" x14ac:dyDescent="0.25">
      <c r="B390" s="3" t="s">
        <v>17</v>
      </c>
      <c r="C390" s="5"/>
      <c r="D390" s="5"/>
      <c r="E390" s="5"/>
      <c r="F390" s="5"/>
      <c r="G390" s="5"/>
      <c r="H390" s="5"/>
      <c r="I390" s="5"/>
      <c r="J390" s="5"/>
      <c r="K390" s="5"/>
      <c r="L390" s="5"/>
    </row>
    <row r="391" spans="2:12" ht="29.25" customHeight="1" x14ac:dyDescent="0.25">
      <c r="B391" s="26" t="s">
        <v>148</v>
      </c>
      <c r="C391" s="5" t="s">
        <v>138</v>
      </c>
      <c r="D391" s="5" t="s">
        <v>139</v>
      </c>
      <c r="E391" s="20">
        <v>27.21</v>
      </c>
      <c r="F391" s="20">
        <v>34.076999999999998</v>
      </c>
      <c r="G391" s="20">
        <v>8.2899999999999991</v>
      </c>
      <c r="H391" s="20">
        <v>10.87</v>
      </c>
      <c r="I391" s="20">
        <v>21.97</v>
      </c>
      <c r="J391" s="20">
        <v>27.55</v>
      </c>
      <c r="K391" s="20">
        <v>273.38</v>
      </c>
      <c r="L391" s="20">
        <v>346.88</v>
      </c>
    </row>
    <row r="392" spans="2:12" x14ac:dyDescent="0.25">
      <c r="B392" s="1" t="s">
        <v>18</v>
      </c>
      <c r="C392" s="5">
        <v>150</v>
      </c>
      <c r="D392" s="5">
        <v>180</v>
      </c>
      <c r="E392" s="5">
        <v>4.59</v>
      </c>
      <c r="F392" s="5">
        <v>4.9000000000000004</v>
      </c>
      <c r="G392" s="5">
        <v>3.96</v>
      </c>
      <c r="H392" s="5">
        <v>4.18</v>
      </c>
      <c r="I392" s="5">
        <v>7.6</v>
      </c>
      <c r="J392" s="5">
        <v>8.1999999999999993</v>
      </c>
      <c r="K392" s="5">
        <v>85.48</v>
      </c>
      <c r="L392" s="5">
        <v>92.29</v>
      </c>
    </row>
    <row r="393" spans="2:12" x14ac:dyDescent="0.25">
      <c r="B393" s="4" t="s">
        <v>30</v>
      </c>
      <c r="C393" s="5">
        <v>20</v>
      </c>
      <c r="D393" s="5">
        <v>40</v>
      </c>
      <c r="E393" s="5">
        <v>2.08</v>
      </c>
      <c r="F393" s="5">
        <v>4.16</v>
      </c>
      <c r="G393" s="5">
        <v>0.68</v>
      </c>
      <c r="H393" s="5">
        <v>1.36</v>
      </c>
      <c r="I393" s="5">
        <v>9.9</v>
      </c>
      <c r="J393" s="5">
        <v>19.8</v>
      </c>
      <c r="K393" s="5">
        <v>54</v>
      </c>
      <c r="L393" s="5">
        <v>108</v>
      </c>
    </row>
    <row r="394" spans="2:12" x14ac:dyDescent="0.25">
      <c r="B394" s="7" t="s">
        <v>12</v>
      </c>
      <c r="C394" s="8">
        <v>0.36</v>
      </c>
      <c r="D394" s="8">
        <v>0.35</v>
      </c>
      <c r="E394" s="3">
        <f>E391+E393</f>
        <v>29.29</v>
      </c>
      <c r="F394" s="3">
        <f>F391+F392</f>
        <v>38.976999999999997</v>
      </c>
      <c r="G394" s="3">
        <f t="shared" ref="G394:L394" si="51">G391+G392+G393</f>
        <v>12.93</v>
      </c>
      <c r="H394" s="3">
        <f t="shared" si="51"/>
        <v>16.41</v>
      </c>
      <c r="I394" s="3">
        <f t="shared" si="51"/>
        <v>39.47</v>
      </c>
      <c r="J394" s="3">
        <f t="shared" si="51"/>
        <v>55.55</v>
      </c>
      <c r="K394" s="3">
        <f t="shared" si="51"/>
        <v>412.86</v>
      </c>
      <c r="L394" s="3">
        <f t="shared" si="51"/>
        <v>547.17000000000007</v>
      </c>
    </row>
    <row r="395" spans="2:12" x14ac:dyDescent="0.25">
      <c r="B395" s="3" t="s">
        <v>21</v>
      </c>
      <c r="C395" s="5"/>
      <c r="D395" s="5"/>
      <c r="E395" s="5"/>
      <c r="F395" s="5"/>
      <c r="G395" s="5"/>
      <c r="H395" s="5"/>
      <c r="I395" s="5"/>
      <c r="J395" s="5"/>
      <c r="K395" s="5"/>
      <c r="L395" s="5"/>
    </row>
    <row r="396" spans="2:12" x14ac:dyDescent="0.25">
      <c r="B396" s="4" t="s">
        <v>78</v>
      </c>
      <c r="C396" s="5">
        <v>80</v>
      </c>
      <c r="D396" s="5"/>
      <c r="E396" s="5">
        <v>6.17</v>
      </c>
      <c r="F396" s="5"/>
      <c r="G396" s="5">
        <v>9.83</v>
      </c>
      <c r="H396" s="5"/>
      <c r="I396" s="5">
        <v>13.16</v>
      </c>
      <c r="J396" s="5"/>
      <c r="K396" s="5">
        <v>100.36</v>
      </c>
      <c r="L396" s="5"/>
    </row>
    <row r="397" spans="2:12" x14ac:dyDescent="0.25">
      <c r="B397" s="4" t="s">
        <v>79</v>
      </c>
      <c r="C397" s="5"/>
      <c r="D397" s="5" t="s">
        <v>60</v>
      </c>
      <c r="E397" s="5"/>
      <c r="F397" s="5">
        <v>5.0199999999999996</v>
      </c>
      <c r="G397" s="5"/>
      <c r="H397" s="5">
        <v>12.26</v>
      </c>
      <c r="I397" s="5"/>
      <c r="J397" s="5">
        <v>12.02</v>
      </c>
      <c r="K397" s="5"/>
      <c r="L397" s="5">
        <v>95.32</v>
      </c>
    </row>
    <row r="398" spans="2:12" x14ac:dyDescent="0.25">
      <c r="B398" s="1" t="s">
        <v>56</v>
      </c>
      <c r="C398" s="5" t="s">
        <v>57</v>
      </c>
      <c r="D398" s="5" t="s">
        <v>58</v>
      </c>
      <c r="E398" s="5">
        <v>0.75</v>
      </c>
      <c r="F398" s="5">
        <v>0.9</v>
      </c>
      <c r="G398" s="5">
        <v>0.01</v>
      </c>
      <c r="H398" s="5">
        <v>1.2E-2</v>
      </c>
      <c r="I398" s="5">
        <v>13.65</v>
      </c>
      <c r="J398" s="5">
        <v>16.38</v>
      </c>
      <c r="K398" s="5">
        <v>57</v>
      </c>
      <c r="L398" s="5">
        <v>68.400000000000006</v>
      </c>
    </row>
    <row r="399" spans="2:12" x14ac:dyDescent="0.25">
      <c r="B399" s="7" t="s">
        <v>12</v>
      </c>
      <c r="C399" s="8">
        <v>0.09</v>
      </c>
      <c r="D399" s="8">
        <v>0.09</v>
      </c>
      <c r="E399" s="3">
        <f>E396+E397+E398</f>
        <v>6.92</v>
      </c>
      <c r="F399" s="3">
        <f t="shared" ref="F399:L399" si="52">F396+F397+F398</f>
        <v>5.92</v>
      </c>
      <c r="G399" s="3">
        <f t="shared" si="52"/>
        <v>9.84</v>
      </c>
      <c r="H399" s="3">
        <f t="shared" si="52"/>
        <v>12.272</v>
      </c>
      <c r="I399" s="3">
        <f t="shared" si="52"/>
        <v>26.810000000000002</v>
      </c>
      <c r="J399" s="3">
        <f t="shared" si="52"/>
        <v>28.4</v>
      </c>
      <c r="K399" s="3">
        <f t="shared" si="52"/>
        <v>157.36000000000001</v>
      </c>
      <c r="L399" s="3">
        <f t="shared" si="52"/>
        <v>163.72</v>
      </c>
    </row>
    <row r="400" spans="2:12" x14ac:dyDescent="0.25">
      <c r="B400" s="7" t="s">
        <v>23</v>
      </c>
      <c r="C400" s="8">
        <v>1</v>
      </c>
      <c r="D400" s="8">
        <v>1</v>
      </c>
      <c r="E400" s="3">
        <f t="shared" ref="E400:L400" si="53">E378+E380+E389+E394+E399</f>
        <v>56</v>
      </c>
      <c r="F400" s="3">
        <f t="shared" si="53"/>
        <v>74.686999999999998</v>
      </c>
      <c r="G400" s="3">
        <f t="shared" si="53"/>
        <v>51.539999999999992</v>
      </c>
      <c r="H400" s="3">
        <f t="shared" si="53"/>
        <v>66.582000000000008</v>
      </c>
      <c r="I400" s="3">
        <f t="shared" si="53"/>
        <v>176.98000000000002</v>
      </c>
      <c r="J400" s="3">
        <f t="shared" si="53"/>
        <v>221.93000000000004</v>
      </c>
      <c r="K400" s="3">
        <f t="shared" si="53"/>
        <v>1353.94</v>
      </c>
      <c r="L400" s="3">
        <f t="shared" si="53"/>
        <v>1739.0400000000002</v>
      </c>
    </row>
    <row r="401" spans="2:12" x14ac:dyDescent="0.25">
      <c r="B401" s="7" t="s">
        <v>24</v>
      </c>
      <c r="C401" s="4"/>
      <c r="D401" s="4"/>
      <c r="E401" s="3">
        <v>1</v>
      </c>
      <c r="F401" s="3">
        <v>1</v>
      </c>
      <c r="G401" s="15">
        <f>G400/E400</f>
        <v>0.92035714285714276</v>
      </c>
      <c r="H401" s="15">
        <f>H400/F400</f>
        <v>0.89148044505737289</v>
      </c>
      <c r="I401" s="15">
        <f>I400/E400</f>
        <v>3.1603571428571433</v>
      </c>
      <c r="J401" s="15">
        <f>J400/F400</f>
        <v>2.9714675914148385</v>
      </c>
      <c r="K401" s="3"/>
      <c r="L401" s="3"/>
    </row>
    <row r="417" spans="3:3" x14ac:dyDescent="0.25">
      <c r="C417" t="s">
        <v>137</v>
      </c>
    </row>
  </sheetData>
  <mergeCells count="80">
    <mergeCell ref="B2:L3"/>
    <mergeCell ref="B370:L370"/>
    <mergeCell ref="B371:L371"/>
    <mergeCell ref="B372:B373"/>
    <mergeCell ref="C372:D372"/>
    <mergeCell ref="E372:F372"/>
    <mergeCell ref="G372:H372"/>
    <mergeCell ref="I372:J372"/>
    <mergeCell ref="K372:L372"/>
    <mergeCell ref="B329:L329"/>
    <mergeCell ref="B330:L330"/>
    <mergeCell ref="B331:B332"/>
    <mergeCell ref="C331:D331"/>
    <mergeCell ref="E331:F331"/>
    <mergeCell ref="G331:H331"/>
    <mergeCell ref="I331:J331"/>
    <mergeCell ref="K331:L331"/>
    <mergeCell ref="B287:L287"/>
    <mergeCell ref="B288:L288"/>
    <mergeCell ref="B289:B290"/>
    <mergeCell ref="C289:D289"/>
    <mergeCell ref="E289:F289"/>
    <mergeCell ref="G289:H289"/>
    <mergeCell ref="I289:J289"/>
    <mergeCell ref="K289:L289"/>
    <mergeCell ref="B246:L246"/>
    <mergeCell ref="B247:L247"/>
    <mergeCell ref="B248:B249"/>
    <mergeCell ref="C248:D248"/>
    <mergeCell ref="E248:F248"/>
    <mergeCell ref="G248:H248"/>
    <mergeCell ref="I248:J248"/>
    <mergeCell ref="K248:L248"/>
    <mergeCell ref="B164:L164"/>
    <mergeCell ref="B165:L165"/>
    <mergeCell ref="B205:L205"/>
    <mergeCell ref="B206:L206"/>
    <mergeCell ref="B207:B208"/>
    <mergeCell ref="C207:D207"/>
    <mergeCell ref="E207:F207"/>
    <mergeCell ref="G207:H207"/>
    <mergeCell ref="I207:J207"/>
    <mergeCell ref="K207:L207"/>
    <mergeCell ref="B166:B167"/>
    <mergeCell ref="C166:D166"/>
    <mergeCell ref="E166:F166"/>
    <mergeCell ref="G166:H166"/>
    <mergeCell ref="I166:J166"/>
    <mergeCell ref="K166:L166"/>
    <mergeCell ref="B82:L82"/>
    <mergeCell ref="B83:L83"/>
    <mergeCell ref="B125:B126"/>
    <mergeCell ref="C125:D125"/>
    <mergeCell ref="E125:F125"/>
    <mergeCell ref="G125:H125"/>
    <mergeCell ref="I125:J125"/>
    <mergeCell ref="K125:L125"/>
    <mergeCell ref="B123:L123"/>
    <mergeCell ref="B124:L124"/>
    <mergeCell ref="B84:B85"/>
    <mergeCell ref="C84:D84"/>
    <mergeCell ref="E84:F84"/>
    <mergeCell ref="G84:H84"/>
    <mergeCell ref="I84:J84"/>
    <mergeCell ref="K84:L84"/>
    <mergeCell ref="B6:L6"/>
    <mergeCell ref="B5:L5"/>
    <mergeCell ref="B43:B44"/>
    <mergeCell ref="C43:D43"/>
    <mergeCell ref="E43:F43"/>
    <mergeCell ref="G43:H43"/>
    <mergeCell ref="I43:J43"/>
    <mergeCell ref="K43:L43"/>
    <mergeCell ref="B42:L42"/>
    <mergeCell ref="B7:B8"/>
    <mergeCell ref="C7:D7"/>
    <mergeCell ref="E7:F7"/>
    <mergeCell ref="G7:H7"/>
    <mergeCell ref="I7:J7"/>
    <mergeCell ref="K7:L7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10,5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каб 42</dc:creator>
  <cp:lastModifiedBy>СШ-12</cp:lastModifiedBy>
  <cp:lastPrinted>2023-05-31T05:57:16Z</cp:lastPrinted>
  <dcterms:created xsi:type="dcterms:W3CDTF">2020-03-18T07:03:30Z</dcterms:created>
  <dcterms:modified xsi:type="dcterms:W3CDTF">2023-09-12T07:44:12Z</dcterms:modified>
</cp:coreProperties>
</file>